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310" windowHeight="5550" activeTab="3"/>
  </bookViews>
  <sheets>
    <sheet name="GENERAL DATA" sheetId="1" r:id="rId1"/>
    <sheet name="BS" sheetId="2" r:id="rId2"/>
    <sheet name="P&amp;L" sheetId="3" r:id="rId3"/>
    <sheet name="CF_I" sheetId="4" r:id="rId4"/>
    <sheet name="EQUITY" sheetId="5" r:id="rId5"/>
  </sheets>
  <definedNames>
    <definedName name="_xlnm.Print_Area" localSheetId="4">'EQUITY'!$A$1:$K$25</definedName>
    <definedName name="_xlnm.Print_Area" localSheetId="0">'GENERAL DATA'!$A$1:$I$63</definedName>
  </definedNames>
  <calcPr fullCalcOnLoad="1"/>
</workbook>
</file>

<file path=xl/sharedStrings.xml><?xml version="1.0" encoding="utf-8"?>
<sst xmlns="http://schemas.openxmlformats.org/spreadsheetml/2006/main" count="338" uniqueCount="310">
  <si>
    <t xml:space="preserve">   3. Goodwill</t>
  </si>
  <si>
    <t>MB:</t>
  </si>
  <si>
    <t/>
  </si>
  <si>
    <t>M.P.</t>
  </si>
  <si>
    <t>3</t>
  </si>
  <si>
    <t>4</t>
  </si>
  <si>
    <t>ZADAR</t>
  </si>
  <si>
    <t>BOŽIDARA PETRANOVIĆA 4</t>
  </si>
  <si>
    <t>5020</t>
  </si>
  <si>
    <t>Quaterly financial statement of the entrepreneur TFI-POD</t>
  </si>
  <si>
    <t>Attachment 1.</t>
  </si>
  <si>
    <t>Reporting period: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</si>
  <si>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</si>
  <si>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</si>
  <si>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</si>
  <si>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</si>
  <si>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</si>
  <si>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</si>
  <si>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</si>
  <si>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</si>
  <si>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</si>
  <si>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</si>
  <si>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Companies of the consolidation subject (according to IFRS):</t>
  </si>
  <si>
    <t>Seat:</t>
  </si>
  <si>
    <t>Number of employees</t>
  </si>
  <si>
    <t>Bookkeeping service:</t>
  </si>
  <si>
    <t>Contact person:</t>
  </si>
  <si>
    <t>Telephone:</t>
  </si>
  <si>
    <t>Family name and name:</t>
  </si>
  <si>
    <t>(person authorized to represent the company)</t>
  </si>
  <si>
    <t>Telefax:</t>
  </si>
  <si>
    <t>(year end)</t>
  </si>
  <si>
    <t>NKD code:</t>
  </si>
  <si>
    <t>to</t>
  </si>
  <si>
    <t xml:space="preserve">Documents to be published: </t>
  </si>
  <si>
    <t>(signature of the person authorized to represent the company)</t>
  </si>
  <si>
    <t>Tax Number (MB):</t>
  </si>
  <si>
    <t>ZADARSKA COUNTY</t>
  </si>
  <si>
    <t>(input only surname and name of contact person)</t>
  </si>
  <si>
    <t>2. Interim management report,</t>
  </si>
  <si>
    <t>3.Statement form persons responsible for preparation of reports</t>
  </si>
  <si>
    <t>1. Financial reports (balance sheet, profit and loss account, cash-flow statement, statement of changes in equity</t>
  </si>
  <si>
    <t xml:space="preserve">  and notes to financial reports)</t>
  </si>
  <si>
    <t>BALANCE SHEET</t>
  </si>
  <si>
    <t>Position</t>
  </si>
  <si>
    <t>Current year
(net)</t>
  </si>
  <si>
    <t>Previous year
(net)</t>
  </si>
  <si>
    <t>AOP
code</t>
  </si>
  <si>
    <t>A)  RECEIVABLES FOR SUBSCRIBED AND NON - PAID CAPITAL</t>
  </si>
  <si>
    <t>B)  LONG - TERM ASSETS (003+010+020+029+033)</t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</si>
  <si>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</si>
  <si>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</si>
  <si>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</si>
  <si>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</si>
  <si>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</si>
  <si>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</si>
  <si>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</si>
  <si>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</si>
  <si>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</si>
  <si>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</si>
  <si>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</si>
  <si>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</si>
  <si>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</si>
  <si>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</si>
  <si>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</si>
  <si>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</si>
  <si>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</si>
  <si>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</si>
  <si>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</si>
  <si>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</si>
  <si>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</si>
  <si>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</si>
  <si>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</si>
  <si>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</si>
  <si>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</si>
  <si>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</si>
  <si>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</si>
  <si>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</si>
  <si>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</si>
  <si>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t>C)  SHORT- TERM ASSETS (035+043+050+058)</t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</si>
  <si>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</si>
  <si>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</si>
  <si>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</si>
  <si>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</si>
  <si>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</si>
  <si>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</si>
  <si>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</si>
  <si>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</si>
  <si>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</si>
  <si>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</si>
  <si>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</si>
  <si>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</si>
  <si>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</si>
  <si>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</si>
  <si>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</si>
  <si>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</si>
  <si>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</si>
  <si>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</si>
  <si>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</si>
  <si>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t>E)  TOTAL ASSETS (001+002+034+059)</t>
  </si>
  <si>
    <t>F)  OFF-BALANCE SHEET NOTES</t>
  </si>
  <si>
    <t>A)  CAPITAL AND RESERVES (063+064+065+071+072+075+078)</t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</si>
  <si>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</si>
  <si>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</si>
  <si>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</si>
  <si>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</si>
  <si>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</si>
  <si>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</si>
  <si>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</si>
  <si>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</si>
  <si>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</si>
  <si>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</si>
  <si>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</si>
  <si>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</si>
  <si>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</si>
  <si>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</si>
  <si>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</si>
  <si>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</si>
  <si>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t>B)  PROVISIONS (080 to 082)</t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</si>
  <si>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</si>
  <si>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</si>
  <si>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</si>
  <si>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t>C)  LONG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</si>
  <si>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</si>
  <si>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</si>
  <si>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</si>
  <si>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</si>
  <si>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</si>
  <si>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</si>
  <si>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</si>
  <si>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</si>
  <si>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</si>
  <si>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</si>
  <si>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</si>
  <si>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</si>
  <si>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</si>
  <si>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</si>
  <si>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</si>
  <si>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</si>
  <si>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</si>
  <si>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F) TOTAL CAPITAL AND LIABILITIES (062+079+083+093+106)</t>
  </si>
  <si>
    <t>G)  OFF-BALANCE SHEET NOTES</t>
  </si>
  <si>
    <t>APPENDIX TO BALANCE SHEET (only for consolidated financial statements)</t>
  </si>
  <si>
    <t>A) CAPITAL AND RESERVES</t>
  </si>
  <si>
    <t>1. Attributed to equity holders of parent company</t>
  </si>
  <si>
    <t>2. Attributed  to minority interests</t>
  </si>
  <si>
    <t>Note 1.: Appendix to balance sheet is filled out only by enterpreneurs  who consolidate financial reports.</t>
  </si>
  <si>
    <t>LIABILITIES AND CAPITAL</t>
  </si>
  <si>
    <t>PROFIT AND LOSS ACCOUNT</t>
  </si>
  <si>
    <t>Previous year</t>
  </si>
  <si>
    <t>Current year</t>
  </si>
  <si>
    <t>I. OPERATING REVENUES (112+113)</t>
  </si>
  <si>
    <t xml:space="preserve">   1. Sales revenues</t>
  </si>
  <si>
    <t xml:space="preserve">   2. Other operating revenues</t>
  </si>
  <si>
    <t>II. OPERATNG EXPENSES (115+116+120+124+125+126+129+130)</t>
  </si>
  <si>
    <t xml:space="preserve">    1. Changes in the value of work in progress and finished goods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</si>
  <si>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</si>
  <si>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</si>
  <si>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</si>
  <si>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</si>
  <si>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 3. Staff costs (121 to 123)</t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</si>
  <si>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</si>
  <si>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</si>
  <si>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</si>
  <si>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</si>
  <si>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</si>
  <si>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</si>
  <si>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</si>
  <si>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</si>
  <si>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</si>
  <si>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</si>
  <si>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t>III. FINANCIAL INCOME  (132 to 136)</t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</si>
  <si>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</si>
  <si>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</si>
  <si>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</si>
  <si>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</si>
  <si>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</si>
  <si>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to 141)</t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</si>
  <si>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</si>
  <si>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</si>
  <si>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</si>
  <si>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</si>
  <si>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</si>
  <si>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</si>
  <si>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</si>
  <si>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</si>
  <si>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</si>
  <si>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</si>
  <si>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</si>
  <si>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</si>
  <si>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</si>
  <si>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</si>
  <si>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</si>
  <si>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period(149-151)</t>
  </si>
  <si>
    <t xml:space="preserve">  2. Loss for the period (151-148)</t>
  </si>
  <si>
    <t>APPENDIX TO PROFIT AND LOSS ACCOUNT (only for consolidated financial statements)</t>
  </si>
  <si>
    <t xml:space="preserve">    1. Attributed to equity holders of parent company</t>
  </si>
  <si>
    <t xml:space="preserve">    2. Attributed  to minority interests</t>
  </si>
  <si>
    <t>XIV. PROFIT OR LOSS FOR THE PERIOD</t>
  </si>
  <si>
    <t>STATEMENT OF COMPREHENSIVE INCOME  (IFRS)</t>
  </si>
  <si>
    <t>I.  PROFIT OR LOSS FOR THE PERIOD (= 152)</t>
  </si>
  <si>
    <t>II. OTHER COMPREHENSIVE INCOME  / LOSS BEFORE TAX (159 to 165)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</si>
  <si>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</si>
  <si>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</si>
  <si>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</si>
  <si>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</si>
  <si>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</si>
  <si>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</si>
  <si>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</si>
  <si>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</si>
  <si>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INCOME/ LOSS FOR THE PERIOD (158-166)</t>
  </si>
  <si>
    <t>V. COMPREHENSIVE INCOME OR LOSS FOR THE PERIOD (157+167)</t>
  </si>
  <si>
    <t>APPENDIX to Statement of comprehensive income (only for consolidated financial statements)</t>
  </si>
  <si>
    <t>VI. COMPREHENSIVE INCOME OR LOSS FOR THE PERIOD</t>
  </si>
  <si>
    <t>Previous period</t>
  </si>
  <si>
    <t>Current period</t>
  </si>
  <si>
    <t>Cumulative</t>
  </si>
  <si>
    <t>Quater</t>
  </si>
  <si>
    <t>Quarter</t>
  </si>
  <si>
    <t>CASH FLOW STATEMENT - Indirect method</t>
  </si>
  <si>
    <r>
      <t xml:space="preserve">AOP
</t>
    </r>
    <r>
      <rPr>
        <b/>
        <sz val="8"/>
        <rFont val="Arial"/>
        <family val="2"/>
      </rPr>
      <t>code</t>
    </r>
  </si>
  <si>
    <t>Current Period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</si>
  <si>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</si>
  <si>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</si>
  <si>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</si>
  <si>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</si>
  <si>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</si>
  <si>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</si>
  <si>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</si>
  <si>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</si>
  <si>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</si>
  <si>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</si>
  <si>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</si>
  <si>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</si>
  <si>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</si>
  <si>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</si>
  <si>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</si>
  <si>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</si>
  <si>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</si>
  <si>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</si>
  <si>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</si>
  <si>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</si>
  <si>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</si>
  <si>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</si>
  <si>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</si>
  <si>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</si>
  <si>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</si>
  <si>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</si>
  <si>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 (020-024)</t>
  </si>
  <si>
    <t>B2) NET DECREASE OF CASH FLOW FROM INVESTING  ACTIVITIES 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</si>
  <si>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</si>
  <si>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</si>
  <si>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</si>
  <si>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</si>
  <si>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</si>
  <si>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</si>
  <si>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</si>
  <si>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</si>
  <si>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</si>
  <si>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</si>
  <si>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</si>
  <si>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</si>
  <si>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</si>
  <si>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</si>
  <si>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</si>
  <si>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</si>
  <si>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</si>
  <si>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</si>
  <si>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</si>
  <si>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</si>
  <si>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period</t>
  </si>
  <si>
    <t>AOP code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</si>
  <si>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</si>
  <si>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</si>
  <si>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</si>
  <si>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</si>
  <si>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</si>
  <si>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</si>
  <si>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</si>
  <si>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</si>
  <si>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</si>
  <si>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</si>
  <si>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</si>
  <si>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</si>
  <si>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</si>
  <si>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</si>
  <si>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</si>
  <si>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</si>
  <si>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</si>
  <si>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interest</t>
  </si>
  <si>
    <t>NO</t>
  </si>
  <si>
    <t>04266838</t>
  </si>
  <si>
    <t>110046753</t>
  </si>
  <si>
    <t>30312968003</t>
  </si>
  <si>
    <t>TANKERSKA NEXT GENERATION D.D.</t>
  </si>
  <si>
    <t>tng@tng.hr</t>
  </si>
  <si>
    <t>www.tng.hr</t>
  </si>
  <si>
    <t>Company:  30312968003; TANKERSKA NEXT GENERATION D.D.</t>
  </si>
  <si>
    <t xml:space="preserve">     8. Investments accounted by equity method</t>
  </si>
  <si>
    <t xml:space="preserve">  5. Profit or loss for the current year</t>
  </si>
  <si>
    <t>Items decreasing the capital are entered with a negative number sign 
Data entered under AOP marks 001 to 009 are entered as situation on the Balance Sheet date</t>
  </si>
  <si>
    <t>TANKERSKA PLOVIDBA d.d.</t>
  </si>
  <si>
    <t>BOŽIDARA PETRANOVIĆA 4, 23000 ZADAR</t>
  </si>
  <si>
    <t>023/202-137</t>
  </si>
  <si>
    <t>023/250-58</t>
  </si>
  <si>
    <t>DEVOŠIĆ MARIO</t>
  </si>
  <si>
    <t>KARAVANIĆ JOHN</t>
  </si>
  <si>
    <t>as at 30.6.2017.</t>
  </si>
  <si>
    <t>for period  01.01.2017. to 30.6.2017.</t>
  </si>
  <si>
    <t>period 01.01.2017. to 30.6.2017.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</si>
</sst>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dd/mm/yyyy"/>
    <numFmt numFmtId="195" formatCode="_-* #,##0.00\ _K_n_-;\-* #,##0.00\ _K_n_-;_-* &quot;-&quot;??\ _K_n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17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66" applyFont="1" applyAlignment="1">
      <alignment/>
      <protection/>
    </xf>
    <xf numFmtId="0" fontId="0" fillId="0" borderId="0" xfId="66" applyFont="1" applyAlignment="1">
      <alignment/>
      <protection/>
    </xf>
    <xf numFmtId="0" fontId="3" fillId="0" borderId="15" xfId="66" applyFont="1" applyFill="1" applyBorder="1" applyAlignment="1" applyProtection="1">
      <alignment horizontal="center" vertical="center"/>
      <protection hidden="1" locked="0"/>
    </xf>
    <xf numFmtId="0" fontId="3" fillId="0" borderId="0" xfId="66" applyFont="1" applyFill="1" applyBorder="1" applyAlignment="1" applyProtection="1">
      <alignment vertical="center"/>
      <protection hidden="1"/>
    </xf>
    <xf numFmtId="0" fontId="3" fillId="0" borderId="0" xfId="66" applyFont="1" applyFill="1" applyBorder="1" applyAlignment="1" applyProtection="1">
      <alignment horizontal="center" vertical="center" wrapText="1"/>
      <protection hidden="1"/>
    </xf>
    <xf numFmtId="0" fontId="3" fillId="0" borderId="0" xfId="66" applyFont="1" applyBorder="1" applyAlignment="1" applyProtection="1">
      <alignment/>
      <protection hidden="1"/>
    </xf>
    <xf numFmtId="0" fontId="12" fillId="0" borderId="0" xfId="66" applyFont="1" applyBorder="1" applyAlignment="1" applyProtection="1">
      <alignment horizontal="right" vertical="center" wrapText="1"/>
      <protection hidden="1"/>
    </xf>
    <xf numFmtId="0" fontId="12" fillId="0" borderId="0" xfId="66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6" applyFont="1" applyFill="1" applyBorder="1" applyAlignment="1" applyProtection="1">
      <alignment horizontal="left" vertical="center"/>
      <protection hidden="1"/>
    </xf>
    <xf numFmtId="0" fontId="3" fillId="0" borderId="0" xfId="66" applyFont="1" applyBorder="1" applyAlignment="1" applyProtection="1">
      <alignment horizontal="left"/>
      <protection hidden="1"/>
    </xf>
    <xf numFmtId="0" fontId="3" fillId="0" borderId="0" xfId="66" applyFont="1" applyBorder="1" applyAlignment="1" applyProtection="1">
      <alignment vertical="top"/>
      <protection hidden="1"/>
    </xf>
    <xf numFmtId="0" fontId="3" fillId="0" borderId="0" xfId="66" applyFont="1" applyBorder="1" applyAlignment="1" applyProtection="1">
      <alignment horizontal="right"/>
      <protection hidden="1"/>
    </xf>
    <xf numFmtId="0" fontId="2" fillId="0" borderId="0" xfId="66" applyFont="1" applyFill="1" applyBorder="1" applyAlignment="1" applyProtection="1">
      <alignment horizontal="right" vertical="center"/>
      <protection hidden="1" locked="0"/>
    </xf>
    <xf numFmtId="0" fontId="3" fillId="0" borderId="0" xfId="66" applyFont="1" applyBorder="1" applyAlignment="1" applyProtection="1">
      <alignment/>
      <protection hidden="1"/>
    </xf>
    <xf numFmtId="0" fontId="2" fillId="0" borderId="0" xfId="66" applyFont="1" applyBorder="1" applyAlignment="1" applyProtection="1">
      <alignment vertical="top"/>
      <protection hidden="1"/>
    </xf>
    <xf numFmtId="0" fontId="3" fillId="0" borderId="0" xfId="66" applyFont="1" applyFill="1" applyBorder="1" applyAlignment="1" applyProtection="1">
      <alignment/>
      <protection hidden="1"/>
    </xf>
    <xf numFmtId="0" fontId="3" fillId="0" borderId="0" xfId="66" applyFont="1" applyBorder="1" applyAlignment="1" applyProtection="1">
      <alignment horizontal="center" vertical="center"/>
      <protection hidden="1" locked="0"/>
    </xf>
    <xf numFmtId="0" fontId="3" fillId="0" borderId="0" xfId="66" applyFont="1" applyBorder="1" applyAlignment="1" applyProtection="1">
      <alignment vertical="top" wrapText="1"/>
      <protection hidden="1"/>
    </xf>
    <xf numFmtId="0" fontId="3" fillId="0" borderId="0" xfId="66" applyFont="1" applyBorder="1" applyAlignment="1" applyProtection="1">
      <alignment wrapText="1"/>
      <protection hidden="1"/>
    </xf>
    <xf numFmtId="0" fontId="3" fillId="0" borderId="0" xfId="66" applyFont="1" applyBorder="1" applyAlignment="1" applyProtection="1">
      <alignment horizontal="right" vertical="top"/>
      <protection hidden="1"/>
    </xf>
    <xf numFmtId="0" fontId="3" fillId="0" borderId="0" xfId="66" applyFont="1" applyBorder="1" applyAlignment="1" applyProtection="1">
      <alignment horizontal="center" vertical="top"/>
      <protection hidden="1"/>
    </xf>
    <xf numFmtId="0" fontId="3" fillId="0" borderId="0" xfId="66" applyFont="1" applyBorder="1" applyAlignment="1" applyProtection="1">
      <alignment horizontal="center"/>
      <protection hidden="1"/>
    </xf>
    <xf numFmtId="0" fontId="3" fillId="0" borderId="0" xfId="66" applyFont="1" applyBorder="1" applyAlignment="1">
      <alignment/>
      <protection/>
    </xf>
    <xf numFmtId="0" fontId="3" fillId="0" borderId="0" xfId="66" applyFont="1" applyBorder="1" applyAlignment="1" applyProtection="1">
      <alignment horizontal="left" vertical="top"/>
      <protection hidden="1"/>
    </xf>
    <xf numFmtId="0" fontId="3" fillId="0" borderId="16" xfId="66" applyFont="1" applyBorder="1" applyAlignment="1" applyProtection="1">
      <alignment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3" fillId="0" borderId="17" xfId="66" applyFont="1" applyBorder="1" applyAlignment="1" applyProtection="1">
      <alignment/>
      <protection hidden="1"/>
    </xf>
    <xf numFmtId="0" fontId="3" fillId="0" borderId="17" xfId="66" applyFont="1" applyBorder="1" applyAlignment="1">
      <alignment/>
      <protection/>
    </xf>
    <xf numFmtId="0" fontId="10" fillId="0" borderId="0" xfId="73" applyFont="1" applyFill="1" applyBorder="1" applyAlignment="1">
      <alignment horizontal="center" vertical="center" wrapText="1"/>
      <protection/>
    </xf>
    <xf numFmtId="0" fontId="7" fillId="0" borderId="0" xfId="7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73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right" wrapText="1"/>
      <protection hidden="1"/>
    </xf>
    <xf numFmtId="0" fontId="3" fillId="0" borderId="0" xfId="66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7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7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73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66" applyFont="1" applyBorder="1" applyAlignment="1">
      <alignment/>
      <protection/>
    </xf>
    <xf numFmtId="0" fontId="3" fillId="0" borderId="22" xfId="66" applyFont="1" applyBorder="1" applyAlignment="1">
      <alignment/>
      <protection/>
    </xf>
    <xf numFmtId="0" fontId="3" fillId="0" borderId="23" xfId="66" applyFont="1" applyFill="1" applyBorder="1" applyAlignment="1" applyProtection="1">
      <alignment horizontal="left" vertical="center" wrapText="1"/>
      <protection hidden="1"/>
    </xf>
    <xf numFmtId="0" fontId="3" fillId="0" borderId="15" xfId="66" applyFont="1" applyFill="1" applyBorder="1" applyAlignment="1" applyProtection="1">
      <alignment vertical="center"/>
      <protection hidden="1"/>
    </xf>
    <xf numFmtId="0" fontId="3" fillId="0" borderId="23" xfId="66" applyFont="1" applyBorder="1" applyAlignment="1" applyProtection="1">
      <alignment horizontal="left" vertical="center" wrapText="1"/>
      <protection hidden="1"/>
    </xf>
    <xf numFmtId="0" fontId="3" fillId="0" borderId="15" xfId="66" applyFont="1" applyBorder="1" applyAlignment="1" applyProtection="1">
      <alignment/>
      <protection hidden="1"/>
    </xf>
    <xf numFmtId="0" fontId="12" fillId="0" borderId="0" xfId="66" applyFont="1" applyBorder="1" applyAlignment="1" applyProtection="1">
      <alignment horizontal="right"/>
      <protection hidden="1"/>
    </xf>
    <xf numFmtId="0" fontId="3" fillId="0" borderId="23" xfId="66" applyFont="1" applyFill="1" applyBorder="1" applyAlignment="1" applyProtection="1">
      <alignment/>
      <protection hidden="1"/>
    </xf>
    <xf numFmtId="0" fontId="3" fillId="0" borderId="23" xfId="66" applyFont="1" applyBorder="1" applyAlignment="1" applyProtection="1">
      <alignment wrapText="1"/>
      <protection hidden="1"/>
    </xf>
    <xf numFmtId="0" fontId="3" fillId="0" borderId="15" xfId="66" applyFont="1" applyBorder="1" applyAlignment="1" applyProtection="1">
      <alignment horizontal="right"/>
      <protection hidden="1"/>
    </xf>
    <xf numFmtId="0" fontId="3" fillId="0" borderId="23" xfId="66" applyFont="1" applyBorder="1" applyAlignment="1" applyProtection="1">
      <alignment/>
      <protection hidden="1"/>
    </xf>
    <xf numFmtId="0" fontId="3" fillId="0" borderId="15" xfId="66" applyFont="1" applyBorder="1" applyAlignment="1" applyProtection="1">
      <alignment horizontal="right" wrapText="1"/>
      <protection hidden="1"/>
    </xf>
    <xf numFmtId="0" fontId="2" fillId="0" borderId="23" xfId="66" applyFont="1" applyFill="1" applyBorder="1" applyAlignment="1" applyProtection="1">
      <alignment horizontal="right" vertical="center"/>
      <protection hidden="1" locked="0"/>
    </xf>
    <xf numFmtId="0" fontId="3" fillId="0" borderId="23" xfId="66" applyFont="1" applyBorder="1" applyAlignment="1" applyProtection="1">
      <alignment vertical="top"/>
      <protection hidden="1"/>
    </xf>
    <xf numFmtId="0" fontId="3" fillId="0" borderId="23" xfId="66" applyFont="1" applyBorder="1" applyAlignment="1" applyProtection="1">
      <alignment horizontal="left" vertical="top" wrapText="1"/>
      <protection hidden="1"/>
    </xf>
    <xf numFmtId="0" fontId="3" fillId="0" borderId="15" xfId="66" applyFont="1" applyBorder="1" applyAlignment="1">
      <alignment/>
      <protection/>
    </xf>
    <xf numFmtId="0" fontId="3" fillId="0" borderId="23" xfId="66" applyFont="1" applyBorder="1" applyAlignment="1" applyProtection="1">
      <alignment horizontal="left" vertical="top" indent="2"/>
      <protection hidden="1"/>
    </xf>
    <xf numFmtId="0" fontId="3" fillId="0" borderId="23" xfId="66" applyFont="1" applyBorder="1" applyAlignment="1" applyProtection="1">
      <alignment horizontal="left" vertical="top" wrapText="1" indent="2"/>
      <protection hidden="1"/>
    </xf>
    <xf numFmtId="0" fontId="3" fillId="0" borderId="15" xfId="66" applyFont="1" applyBorder="1" applyAlignment="1" applyProtection="1">
      <alignment horizontal="right" vertical="top"/>
      <protection hidden="1"/>
    </xf>
    <xf numFmtId="49" fontId="2" fillId="0" borderId="23" xfId="66" applyNumberFormat="1" applyFont="1" applyBorder="1" applyAlignment="1" applyProtection="1">
      <alignment horizontal="center" vertical="center"/>
      <protection hidden="1" locked="0"/>
    </xf>
    <xf numFmtId="0" fontId="3" fillId="0" borderId="15" xfId="66" applyFont="1" applyBorder="1" applyAlignment="1" applyProtection="1">
      <alignment horizontal="left" vertical="top"/>
      <protection hidden="1"/>
    </xf>
    <xf numFmtId="0" fontId="3" fillId="0" borderId="23" xfId="66" applyFont="1" applyBorder="1" applyAlignment="1" applyProtection="1">
      <alignment horizontal="left"/>
      <protection hidden="1"/>
    </xf>
    <xf numFmtId="0" fontId="3" fillId="0" borderId="22" xfId="66" applyFont="1" applyBorder="1" applyAlignment="1" applyProtection="1">
      <alignment/>
      <protection hidden="1"/>
    </xf>
    <xf numFmtId="0" fontId="3" fillId="0" borderId="15" xfId="66" applyFont="1" applyBorder="1" applyAlignment="1" applyProtection="1">
      <alignment horizontal="left"/>
      <protection hidden="1"/>
    </xf>
    <xf numFmtId="0" fontId="3" fillId="0" borderId="23" xfId="66" applyFont="1" applyFill="1" applyBorder="1" applyAlignment="1" applyProtection="1">
      <alignment vertical="center"/>
      <protection hidden="1"/>
    </xf>
    <xf numFmtId="0" fontId="13" fillId="0" borderId="23" xfId="73" applyFont="1" applyFill="1" applyBorder="1" applyAlignment="1" applyProtection="1">
      <alignment vertical="center"/>
      <protection hidden="1"/>
    </xf>
    <xf numFmtId="0" fontId="13" fillId="0" borderId="0" xfId="73" applyFont="1" applyBorder="1" applyAlignment="1" applyProtection="1">
      <alignment horizontal="left"/>
      <protection hidden="1"/>
    </xf>
    <xf numFmtId="0" fontId="9" fillId="0" borderId="0" xfId="73" applyBorder="1" applyAlignment="1">
      <alignment/>
      <protection/>
    </xf>
    <xf numFmtId="0" fontId="9" fillId="0" borderId="23" xfId="73" applyBorder="1" applyAlignment="1">
      <alignment/>
      <protection/>
    </xf>
    <xf numFmtId="0" fontId="2" fillId="0" borderId="15" xfId="66" applyFont="1" applyBorder="1" applyAlignment="1" applyProtection="1">
      <alignment vertical="center"/>
      <protection hidden="1"/>
    </xf>
    <xf numFmtId="0" fontId="3" fillId="0" borderId="24" xfId="66" applyFont="1" applyBorder="1" applyAlignment="1" applyProtection="1">
      <alignment/>
      <protection hidden="1"/>
    </xf>
    <xf numFmtId="0" fontId="3" fillId="0" borderId="25" xfId="66" applyFont="1" applyFill="1" applyBorder="1" applyAlignment="1" applyProtection="1">
      <alignment horizontal="right" vertical="top" wrapText="1"/>
      <protection hidden="1"/>
    </xf>
    <xf numFmtId="0" fontId="3" fillId="0" borderId="26" xfId="66" applyFont="1" applyFill="1" applyBorder="1" applyAlignment="1" applyProtection="1">
      <alignment horizontal="right" vertical="top" wrapText="1"/>
      <protection hidden="1"/>
    </xf>
    <xf numFmtId="0" fontId="3" fillId="0" borderId="26" xfId="66" applyFont="1" applyFill="1" applyBorder="1" applyAlignment="1" applyProtection="1">
      <alignment/>
      <protection hidden="1"/>
    </xf>
    <xf numFmtId="0" fontId="3" fillId="0" borderId="27" xfId="66" applyFont="1" applyFill="1" applyBorder="1" applyAlignment="1" applyProtection="1">
      <alignment/>
      <protection hidden="1"/>
    </xf>
    <xf numFmtId="14" fontId="2" fillId="0" borderId="20" xfId="66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66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66" applyNumberFormat="1" applyFont="1" applyFill="1" applyBorder="1" applyAlignment="1" applyProtection="1">
      <alignment horizontal="right" vertical="center"/>
      <protection hidden="1" locked="0"/>
    </xf>
    <xf numFmtId="0" fontId="2" fillId="0" borderId="19" xfId="66" applyFont="1" applyFill="1" applyBorder="1" applyAlignment="1" applyProtection="1">
      <alignment horizontal="center" vertical="center"/>
      <protection hidden="1" locked="0"/>
    </xf>
    <xf numFmtId="49" fontId="2" fillId="0" borderId="19" xfId="66" applyNumberFormat="1" applyFont="1" applyFill="1" applyBorder="1" applyAlignment="1" applyProtection="1">
      <alignment horizontal="right" vertical="center"/>
      <protection hidden="1" locked="0"/>
    </xf>
    <xf numFmtId="0" fontId="2" fillId="0" borderId="15" xfId="66" applyFont="1" applyFill="1" applyBorder="1" applyAlignment="1" applyProtection="1">
      <alignment horizontal="right" vertical="center"/>
      <protection hidden="1" locked="0"/>
    </xf>
    <xf numFmtId="0" fontId="3" fillId="0" borderId="0" xfId="66" applyFont="1" applyFill="1" applyBorder="1" applyAlignment="1">
      <alignment/>
      <protection/>
    </xf>
    <xf numFmtId="49" fontId="2" fillId="0" borderId="0" xfId="66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7" applyFont="1" applyFill="1" applyBorder="1" applyAlignment="1" applyProtection="1">
      <alignment horizontal="left" vertical="center"/>
      <protection hidden="1"/>
    </xf>
    <xf numFmtId="0" fontId="3" fillId="0" borderId="0" xfId="67" applyFont="1" applyBorder="1" applyAlignment="1" applyProtection="1">
      <alignment horizontal="right" vertical="top"/>
      <protection hidden="1"/>
    </xf>
    <xf numFmtId="0" fontId="3" fillId="0" borderId="15" xfId="67" applyFont="1" applyBorder="1" applyAlignment="1" applyProtection="1">
      <alignment horizontal="right"/>
      <protection hidden="1"/>
    </xf>
    <xf numFmtId="0" fontId="3" fillId="0" borderId="0" xfId="67" applyFont="1" applyBorder="1" applyAlignment="1" applyProtection="1">
      <alignment horizontal="right"/>
      <protection hidden="1"/>
    </xf>
    <xf numFmtId="0" fontId="3" fillId="0" borderId="15" xfId="67" applyFont="1" applyBorder="1" applyAlignment="1" applyProtection="1">
      <alignment horizontal="right" vertical="top"/>
      <protection hidden="1"/>
    </xf>
    <xf numFmtId="0" fontId="0" fillId="0" borderId="28" xfId="0" applyFill="1" applyBorder="1" applyAlignment="1">
      <alignment/>
    </xf>
    <xf numFmtId="3" fontId="1" fillId="0" borderId="29" xfId="0" applyNumberFormat="1" applyFont="1" applyFill="1" applyBorder="1" applyAlignment="1" applyProtection="1">
      <alignment vertical="center"/>
      <protection hidden="1"/>
    </xf>
    <xf numFmtId="3" fontId="1" fillId="0" borderId="30" xfId="0" applyNumberFormat="1" applyFont="1" applyFill="1" applyBorder="1" applyAlignment="1" applyProtection="1">
      <alignment vertical="center"/>
      <protection hidden="1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0" fontId="3" fillId="0" borderId="15" xfId="66" applyFont="1" applyBorder="1" applyAlignment="1" applyProtection="1">
      <alignment horizontal="right" vertical="center" wrapText="1"/>
      <protection hidden="1"/>
    </xf>
    <xf numFmtId="0" fontId="3" fillId="0" borderId="0" xfId="66" applyFont="1" applyBorder="1" applyAlignment="1" applyProtection="1">
      <alignment horizontal="right" wrapText="1"/>
      <protection hidden="1"/>
    </xf>
    <xf numFmtId="0" fontId="3" fillId="0" borderId="15" xfId="66" applyFont="1" applyBorder="1" applyAlignment="1" applyProtection="1">
      <alignment horizontal="right" wrapText="1"/>
      <protection hidden="1"/>
    </xf>
    <xf numFmtId="49" fontId="2" fillId="0" borderId="25" xfId="66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66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66" applyFont="1" applyFill="1" applyBorder="1" applyAlignment="1" applyProtection="1">
      <alignment horizontal="left" vertical="center" wrapText="1"/>
      <protection hidden="1"/>
    </xf>
    <xf numFmtId="0" fontId="2" fillId="0" borderId="0" xfId="66" applyFont="1" applyFill="1" applyBorder="1" applyAlignment="1" applyProtection="1">
      <alignment horizontal="left" vertical="center" wrapText="1"/>
      <protection hidden="1"/>
    </xf>
    <xf numFmtId="0" fontId="2" fillId="0" borderId="23" xfId="66" applyFont="1" applyFill="1" applyBorder="1" applyAlignment="1" applyProtection="1">
      <alignment horizontal="left" vertical="center" wrapText="1"/>
      <protection hidden="1"/>
    </xf>
    <xf numFmtId="0" fontId="11" fillId="0" borderId="15" xfId="66" applyFont="1" applyBorder="1" applyAlignment="1" applyProtection="1">
      <alignment horizontal="center" vertical="center" wrapText="1"/>
      <protection hidden="1"/>
    </xf>
    <xf numFmtId="0" fontId="11" fillId="0" borderId="0" xfId="66" applyFont="1" applyBorder="1" applyAlignment="1" applyProtection="1">
      <alignment horizontal="center" vertical="center" wrapText="1"/>
      <protection hidden="1"/>
    </xf>
    <xf numFmtId="0" fontId="11" fillId="0" borderId="23" xfId="66" applyFont="1" applyBorder="1" applyAlignment="1" applyProtection="1">
      <alignment horizontal="center" vertical="center" wrapText="1"/>
      <protection hidden="1"/>
    </xf>
    <xf numFmtId="0" fontId="3" fillId="0" borderId="15" xfId="66" applyFont="1" applyBorder="1" applyAlignment="1" applyProtection="1">
      <alignment horizontal="right" vertical="center"/>
      <protection hidden="1"/>
    </xf>
    <xf numFmtId="0" fontId="3" fillId="0" borderId="23" xfId="66" applyFont="1" applyBorder="1" applyAlignment="1" applyProtection="1">
      <alignment horizontal="right"/>
      <protection hidden="1"/>
    </xf>
    <xf numFmtId="0" fontId="1" fillId="0" borderId="15" xfId="66" applyFont="1" applyBorder="1" applyAlignment="1" applyProtection="1">
      <alignment horizontal="right" vertical="center" wrapText="1"/>
      <protection hidden="1"/>
    </xf>
    <xf numFmtId="0" fontId="1" fillId="0" borderId="23" xfId="66" applyFont="1" applyBorder="1" applyAlignment="1" applyProtection="1">
      <alignment horizontal="right" wrapText="1"/>
      <protection hidden="1"/>
    </xf>
    <xf numFmtId="0" fontId="3" fillId="0" borderId="15" xfId="67" applyFont="1" applyBorder="1" applyAlignment="1" applyProtection="1">
      <alignment horizontal="right" vertical="center"/>
      <protection hidden="1"/>
    </xf>
    <xf numFmtId="0" fontId="3" fillId="0" borderId="23" xfId="67" applyFont="1" applyBorder="1" applyAlignment="1" applyProtection="1">
      <alignment horizontal="right" vertical="center"/>
      <protection hidden="1"/>
    </xf>
    <xf numFmtId="0" fontId="2" fillId="0" borderId="25" xfId="66" applyFont="1" applyFill="1" applyBorder="1" applyAlignment="1" applyProtection="1">
      <alignment horizontal="left" vertical="center"/>
      <protection hidden="1" locked="0"/>
    </xf>
    <xf numFmtId="0" fontId="3" fillId="0" borderId="26" xfId="66" applyFont="1" applyFill="1" applyBorder="1" applyAlignment="1">
      <alignment horizontal="left" vertical="center"/>
      <protection/>
    </xf>
    <xf numFmtId="0" fontId="3" fillId="0" borderId="27" xfId="66" applyFont="1" applyFill="1" applyBorder="1" applyAlignment="1">
      <alignment horizontal="left" vertical="center"/>
      <protection/>
    </xf>
    <xf numFmtId="0" fontId="4" fillId="0" borderId="25" xfId="58" applyFill="1" applyBorder="1" applyAlignment="1" applyProtection="1">
      <alignment/>
      <protection hidden="1" locked="0"/>
    </xf>
    <xf numFmtId="0" fontId="2" fillId="0" borderId="26" xfId="66" applyFont="1" applyFill="1" applyBorder="1" applyAlignment="1" applyProtection="1">
      <alignment/>
      <protection hidden="1" locked="0"/>
    </xf>
    <xf numFmtId="0" fontId="2" fillId="0" borderId="27" xfId="66" applyFont="1" applyFill="1" applyBorder="1" applyAlignment="1" applyProtection="1">
      <alignment/>
      <protection hidden="1" locked="0"/>
    </xf>
    <xf numFmtId="1" fontId="2" fillId="0" borderId="25" xfId="66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66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66" applyFont="1" applyFill="1" applyBorder="1" applyAlignment="1">
      <alignment horizontal="left"/>
      <protection/>
    </xf>
    <xf numFmtId="0" fontId="3" fillId="0" borderId="27" xfId="66" applyFont="1" applyFill="1" applyBorder="1" applyAlignment="1">
      <alignment horizontal="left"/>
      <protection/>
    </xf>
    <xf numFmtId="0" fontId="3" fillId="0" borderId="0" xfId="66" applyFont="1" applyBorder="1" applyAlignment="1" applyProtection="1">
      <alignment horizontal="right" vertical="center"/>
      <protection hidden="1"/>
    </xf>
    <xf numFmtId="0" fontId="3" fillId="0" borderId="0" xfId="66" applyFont="1" applyBorder="1" applyAlignment="1" applyProtection="1">
      <alignment horizontal="right"/>
      <protection hidden="1"/>
    </xf>
    <xf numFmtId="0" fontId="3" fillId="0" borderId="0" xfId="66" applyFont="1" applyBorder="1" applyAlignment="1" applyProtection="1">
      <alignment vertical="top" wrapText="1"/>
      <protection hidden="1"/>
    </xf>
    <xf numFmtId="0" fontId="3" fillId="0" borderId="0" xfId="66" applyFont="1" applyBorder="1" applyAlignment="1" applyProtection="1">
      <alignment wrapText="1"/>
      <protection hidden="1"/>
    </xf>
    <xf numFmtId="0" fontId="2" fillId="0" borderId="25" xfId="66" applyFont="1" applyFill="1" applyBorder="1" applyAlignment="1" applyProtection="1">
      <alignment horizontal="right" vertical="center"/>
      <protection hidden="1" locked="0"/>
    </xf>
    <xf numFmtId="0" fontId="3" fillId="0" borderId="26" xfId="66" applyFont="1" applyFill="1" applyBorder="1" applyAlignment="1">
      <alignment/>
      <protection/>
    </xf>
    <xf numFmtId="0" fontId="3" fillId="0" borderId="27" xfId="66" applyFont="1" applyFill="1" applyBorder="1" applyAlignment="1">
      <alignment/>
      <protection/>
    </xf>
    <xf numFmtId="0" fontId="3" fillId="0" borderId="15" xfId="67" applyFont="1" applyBorder="1" applyAlignment="1" applyProtection="1">
      <alignment horizontal="center" vertical="center"/>
      <protection hidden="1"/>
    </xf>
    <xf numFmtId="0" fontId="3" fillId="0" borderId="0" xfId="67" applyFont="1" applyBorder="1" applyAlignment="1">
      <alignment horizontal="center" vertical="center"/>
      <protection/>
    </xf>
    <xf numFmtId="0" fontId="3" fillId="0" borderId="0" xfId="67" applyFont="1" applyBorder="1" applyAlignment="1">
      <alignment horizont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 applyAlignment="1">
      <alignment horizontal="center"/>
      <protection/>
    </xf>
    <xf numFmtId="0" fontId="3" fillId="0" borderId="23" xfId="66" applyFont="1" applyBorder="1" applyAlignment="1">
      <alignment horizontal="center"/>
      <protection/>
    </xf>
    <xf numFmtId="0" fontId="10" fillId="0" borderId="31" xfId="66" applyFont="1" applyBorder="1" applyAlignment="1">
      <alignment/>
      <protection/>
    </xf>
    <xf numFmtId="0" fontId="10" fillId="0" borderId="16" xfId="66" applyFont="1" applyBorder="1" applyAlignment="1">
      <alignment/>
      <protection/>
    </xf>
    <xf numFmtId="0" fontId="3" fillId="0" borderId="0" xfId="66" applyFont="1" applyBorder="1" applyAlignment="1" applyProtection="1">
      <alignment horizontal="center" vertical="top"/>
      <protection hidden="1"/>
    </xf>
    <xf numFmtId="0" fontId="3" fillId="0" borderId="0" xfId="66" applyFont="1" applyBorder="1" applyAlignment="1" applyProtection="1">
      <alignment horizontal="center"/>
      <protection hidden="1"/>
    </xf>
    <xf numFmtId="0" fontId="3" fillId="0" borderId="16" xfId="66" applyFont="1" applyBorder="1" applyAlignment="1" applyProtection="1">
      <alignment horizontal="center"/>
      <protection hidden="1"/>
    </xf>
    <xf numFmtId="0" fontId="2" fillId="0" borderId="26" xfId="66" applyFont="1" applyFill="1" applyBorder="1" applyAlignment="1" applyProtection="1">
      <alignment horizontal="left" vertical="center"/>
      <protection hidden="1" locked="0"/>
    </xf>
    <xf numFmtId="0" fontId="2" fillId="0" borderId="27" xfId="66" applyFont="1" applyFill="1" applyBorder="1" applyAlignment="1" applyProtection="1">
      <alignment horizontal="left" vertical="center"/>
      <protection hidden="1" locked="0"/>
    </xf>
    <xf numFmtId="0" fontId="3" fillId="0" borderId="0" xfId="66" applyFont="1" applyBorder="1" applyAlignment="1" applyProtection="1">
      <alignment vertical="center"/>
      <protection hidden="1"/>
    </xf>
    <xf numFmtId="0" fontId="3" fillId="0" borderId="32" xfId="66" applyFont="1" applyBorder="1" applyAlignment="1" applyProtection="1">
      <alignment horizontal="center" vertical="top"/>
      <protection hidden="1"/>
    </xf>
    <xf numFmtId="0" fontId="3" fillId="0" borderId="32" xfId="66" applyFont="1" applyBorder="1" applyAlignment="1">
      <alignment horizontal="center"/>
      <protection/>
    </xf>
    <xf numFmtId="0" fontId="3" fillId="0" borderId="33" xfId="66" applyFont="1" applyBorder="1" applyAlignment="1">
      <alignment/>
      <protection/>
    </xf>
    <xf numFmtId="0" fontId="3" fillId="0" borderId="15" xfId="67" applyFont="1" applyBorder="1" applyAlignment="1" applyProtection="1">
      <alignment horizontal="right" vertical="center" wrapText="1"/>
      <protection hidden="1"/>
    </xf>
    <xf numFmtId="0" fontId="3" fillId="0" borderId="23" xfId="67" applyFont="1" applyBorder="1" applyAlignment="1" applyProtection="1">
      <alignment horizontal="right" wrapText="1"/>
      <protection hidden="1"/>
    </xf>
    <xf numFmtId="0" fontId="2" fillId="0" borderId="25" xfId="48" applyNumberFormat="1" applyFont="1" applyFill="1" applyBorder="1" applyAlignment="1" applyProtection="1">
      <alignment vertical="center"/>
      <protection hidden="1" locked="0"/>
    </xf>
    <xf numFmtId="0" fontId="2" fillId="0" borderId="27" xfId="48" applyNumberFormat="1" applyFont="1" applyFill="1" applyBorder="1" applyAlignment="1" applyProtection="1">
      <alignment vertical="center"/>
      <protection hidden="1" locked="0"/>
    </xf>
    <xf numFmtId="0" fontId="3" fillId="0" borderId="26" xfId="66" applyFont="1" applyFill="1" applyBorder="1" applyAlignment="1">
      <alignment/>
      <protection/>
    </xf>
    <xf numFmtId="0" fontId="3" fillId="0" borderId="27" xfId="66" applyFont="1" applyFill="1" applyBorder="1" applyAlignment="1">
      <alignment/>
      <protection/>
    </xf>
    <xf numFmtId="49" fontId="2" fillId="0" borderId="25" xfId="66" applyNumberFormat="1" applyFont="1" applyFill="1" applyBorder="1" applyAlignment="1" applyProtection="1">
      <alignment horizontal="left" vertical="center"/>
      <protection hidden="1" locked="0"/>
    </xf>
    <xf numFmtId="49" fontId="2" fillId="0" borderId="26" xfId="66" applyNumberFormat="1" applyFont="1" applyFill="1" applyBorder="1" applyAlignment="1" applyProtection="1">
      <alignment horizontal="left" vertical="center"/>
      <protection hidden="1" locked="0"/>
    </xf>
    <xf numFmtId="49" fontId="2" fillId="0" borderId="27" xfId="66" applyNumberFormat="1" applyFont="1" applyFill="1" applyBorder="1" applyAlignment="1" applyProtection="1">
      <alignment horizontal="left" vertical="center"/>
      <protection hidden="1" locked="0"/>
    </xf>
    <xf numFmtId="0" fontId="3" fillId="0" borderId="26" xfId="66" applyFont="1" applyFill="1" applyBorder="1" applyAlignment="1" applyProtection="1">
      <alignment horizontal="center" vertical="top"/>
      <protection hidden="1"/>
    </xf>
    <xf numFmtId="0" fontId="3" fillId="0" borderId="26" xfId="66" applyFont="1" applyFill="1" applyBorder="1" applyAlignment="1" applyProtection="1">
      <alignment horizontal="center"/>
      <protection hidden="1"/>
    </xf>
    <xf numFmtId="49" fontId="4" fillId="0" borderId="25" xfId="58" applyNumberFormat="1" applyFill="1" applyBorder="1" applyAlignment="1" applyProtection="1">
      <alignment horizontal="left" vertical="center"/>
      <protection hidden="1" locked="0"/>
    </xf>
    <xf numFmtId="0" fontId="3" fillId="0" borderId="23" xfId="67" applyFont="1" applyBorder="1" applyAlignment="1" applyProtection="1">
      <alignment horizontal="right"/>
      <protection hidden="1"/>
    </xf>
    <xf numFmtId="0" fontId="14" fillId="0" borderId="0" xfId="73" applyFont="1" applyBorder="1" applyAlignment="1" applyProtection="1">
      <alignment horizontal="left"/>
      <protection hidden="1"/>
    </xf>
    <xf numFmtId="0" fontId="15" fillId="0" borderId="0" xfId="73" applyFont="1" applyBorder="1" applyAlignment="1">
      <alignment/>
      <protection/>
    </xf>
    <xf numFmtId="0" fontId="13" fillId="0" borderId="0" xfId="73" applyFont="1" applyBorder="1" applyAlignment="1" applyProtection="1">
      <alignment horizontal="left"/>
      <protection hidden="1"/>
    </xf>
    <xf numFmtId="0" fontId="9" fillId="0" borderId="0" xfId="73" applyBorder="1" applyAlignment="1">
      <alignment/>
      <protection/>
    </xf>
    <xf numFmtId="0" fontId="9" fillId="0" borderId="23" xfId="73" applyBorder="1" applyAlignment="1">
      <alignment/>
      <protection/>
    </xf>
    <xf numFmtId="0" fontId="3" fillId="0" borderId="3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73" applyFont="1" applyFill="1" applyBorder="1" applyAlignment="1" applyProtection="1">
      <alignment horizontal="center" vertical="center"/>
      <protection hidden="1"/>
    </xf>
    <xf numFmtId="14" fontId="7" fillId="0" borderId="0" xfId="7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7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7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Currency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Hyperlink 2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_TFI-POD" xfId="66"/>
    <cellStyle name="Normal_TFI-POD_OPĆI PODACI" xfId="67"/>
    <cellStyle name="Note" xfId="68"/>
    <cellStyle name="Obično_Knjiga2" xfId="69"/>
    <cellStyle name="Output" xfId="70"/>
    <cellStyle name="Percent" xfId="71"/>
    <cellStyle name="Percent 2" xfId="72"/>
    <cellStyle name="Style 1" xfId="73"/>
    <cellStyle name="Style 1 2" xfId="74"/>
    <cellStyle name="Title" xfId="75"/>
    <cellStyle name="Total" xfId="76"/>
    <cellStyle name="Warning Text" xfId="7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ankerska.hr" TargetMode="External" /><Relationship Id="rId2" Type="http://schemas.openxmlformats.org/officeDocument/2006/relationships/hyperlink" Target="http://www.tankerska.hr/" TargetMode="External" /><Relationship Id="rId3" Type="http://schemas.openxmlformats.org/officeDocument/2006/relationships/hyperlink" Target="mailto:tng@tng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view="pageBreakPreview" zoomScale="110" zoomScaleSheetLayoutView="110" zoomScalePageLayoutView="0" workbookViewId="0" topLeftCell="A1">
      <selection activeCell="C6" sqref="C6:D10"/>
    </sheetView>
  </sheetViews>
  <sheetFormatPr defaultColWidth="9.140625" defaultRowHeight="12.75"/>
  <cols>
    <col min="1" max="1" width="9.140625" style="10" customWidth="1"/>
    <col min="2" max="2" width="18.57421875" style="10" customWidth="1"/>
    <col min="3" max="3" width="9.140625" style="10" customWidth="1"/>
    <col min="4" max="4" width="14.140625" style="10" customWidth="1"/>
    <col min="5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64" t="s">
        <v>10</v>
      </c>
      <c r="B1" s="165"/>
      <c r="C1" s="165"/>
      <c r="D1" s="71"/>
      <c r="E1" s="71"/>
      <c r="F1" s="71"/>
      <c r="G1" s="71"/>
      <c r="H1" s="71"/>
      <c r="I1" s="72"/>
      <c r="J1" s="9"/>
      <c r="K1" s="9"/>
      <c r="L1" s="9"/>
    </row>
    <row r="2" spans="1:12" ht="12.75">
      <c r="A2" s="128" t="s">
        <v>11</v>
      </c>
      <c r="B2" s="129"/>
      <c r="C2" s="129"/>
      <c r="D2" s="130"/>
      <c r="E2" s="106">
        <v>42736</v>
      </c>
      <c r="F2" s="11"/>
      <c r="G2" s="114" t="s">
        <v>33</v>
      </c>
      <c r="H2" s="106">
        <v>42916</v>
      </c>
      <c r="I2" s="73"/>
      <c r="J2" s="9"/>
      <c r="K2" s="9"/>
      <c r="L2" s="9"/>
    </row>
    <row r="3" spans="1:12" ht="12.75">
      <c r="A3" s="74"/>
      <c r="B3" s="12"/>
      <c r="C3" s="12"/>
      <c r="D3" s="12"/>
      <c r="E3" s="13"/>
      <c r="F3" s="13"/>
      <c r="G3" s="12"/>
      <c r="H3" s="12"/>
      <c r="I3" s="75"/>
      <c r="J3" s="9"/>
      <c r="K3" s="9"/>
      <c r="L3" s="9"/>
    </row>
    <row r="4" spans="1:12" ht="15">
      <c r="A4" s="131" t="s">
        <v>9</v>
      </c>
      <c r="B4" s="132"/>
      <c r="C4" s="132"/>
      <c r="D4" s="132"/>
      <c r="E4" s="132"/>
      <c r="F4" s="132"/>
      <c r="G4" s="132"/>
      <c r="H4" s="132"/>
      <c r="I4" s="133"/>
      <c r="J4" s="9"/>
      <c r="K4" s="9"/>
      <c r="L4" s="9"/>
    </row>
    <row r="5" spans="1:12" ht="12.75">
      <c r="A5" s="76"/>
      <c r="B5" s="14"/>
      <c r="C5" s="14"/>
      <c r="D5" s="14"/>
      <c r="E5" s="15"/>
      <c r="F5" s="77"/>
      <c r="G5" s="16"/>
      <c r="H5" s="17"/>
      <c r="I5" s="78"/>
      <c r="J5" s="9"/>
      <c r="K5" s="9"/>
      <c r="L5" s="9"/>
    </row>
    <row r="6" spans="1:12" ht="12.75">
      <c r="A6" s="134" t="s">
        <v>36</v>
      </c>
      <c r="B6" s="135"/>
      <c r="C6" s="126" t="s">
        <v>291</v>
      </c>
      <c r="D6" s="127"/>
      <c r="E6" s="27"/>
      <c r="F6" s="27"/>
      <c r="G6" s="27"/>
      <c r="H6" s="27"/>
      <c r="I6" s="79"/>
      <c r="J6" s="9"/>
      <c r="K6" s="9"/>
      <c r="L6" s="9"/>
    </row>
    <row r="7" spans="1:12" ht="12.75">
      <c r="A7" s="80"/>
      <c r="B7" s="20"/>
      <c r="C7" s="14"/>
      <c r="D7" s="14"/>
      <c r="E7" s="27"/>
      <c r="F7" s="27"/>
      <c r="G7" s="27"/>
      <c r="H7" s="27"/>
      <c r="I7" s="79"/>
      <c r="J7" s="9"/>
      <c r="K7" s="9"/>
      <c r="L7" s="9"/>
    </row>
    <row r="8" spans="1:12" ht="18" customHeight="1">
      <c r="A8" s="136" t="s">
        <v>12</v>
      </c>
      <c r="B8" s="137"/>
      <c r="C8" s="126" t="s">
        <v>292</v>
      </c>
      <c r="D8" s="127"/>
      <c r="E8" s="27"/>
      <c r="F8" s="27"/>
      <c r="G8" s="27"/>
      <c r="H8" s="27"/>
      <c r="I8" s="81"/>
      <c r="J8" s="9"/>
      <c r="K8" s="9"/>
      <c r="L8" s="9"/>
    </row>
    <row r="9" spans="1:12" ht="12.75">
      <c r="A9" s="82"/>
      <c r="B9" s="44"/>
      <c r="C9" s="18"/>
      <c r="D9" s="24"/>
      <c r="E9" s="14"/>
      <c r="F9" s="14"/>
      <c r="G9" s="14"/>
      <c r="H9" s="14"/>
      <c r="I9" s="81"/>
      <c r="J9" s="9"/>
      <c r="K9" s="9"/>
      <c r="L9" s="9"/>
    </row>
    <row r="10" spans="1:12" ht="12.75">
      <c r="A10" s="123" t="s">
        <v>13</v>
      </c>
      <c r="B10" s="124"/>
      <c r="C10" s="126" t="s">
        <v>293</v>
      </c>
      <c r="D10" s="127"/>
      <c r="E10" s="14"/>
      <c r="F10" s="14"/>
      <c r="G10" s="14"/>
      <c r="H10" s="14"/>
      <c r="I10" s="81"/>
      <c r="J10" s="9"/>
      <c r="K10" s="9"/>
      <c r="L10" s="9"/>
    </row>
    <row r="11" spans="1:12" ht="12.75">
      <c r="A11" s="125"/>
      <c r="B11" s="124"/>
      <c r="C11" s="14"/>
      <c r="D11" s="14"/>
      <c r="E11" s="14"/>
      <c r="F11" s="14"/>
      <c r="G11" s="14"/>
      <c r="H11" s="14"/>
      <c r="I11" s="81"/>
      <c r="J11" s="9"/>
      <c r="K11" s="9"/>
      <c r="L11" s="9"/>
    </row>
    <row r="12" spans="1:12" ht="12.75">
      <c r="A12" s="138" t="s">
        <v>14</v>
      </c>
      <c r="B12" s="139"/>
      <c r="C12" s="140" t="s">
        <v>294</v>
      </c>
      <c r="D12" s="141"/>
      <c r="E12" s="141"/>
      <c r="F12" s="141"/>
      <c r="G12" s="141"/>
      <c r="H12" s="141"/>
      <c r="I12" s="142"/>
      <c r="J12" s="9"/>
      <c r="K12" s="9"/>
      <c r="L12" s="9"/>
    </row>
    <row r="13" spans="1:12" ht="12.75">
      <c r="A13" s="116"/>
      <c r="B13" s="117"/>
      <c r="C13" s="19"/>
      <c r="D13" s="14"/>
      <c r="E13" s="14"/>
      <c r="F13" s="14"/>
      <c r="G13" s="14"/>
      <c r="H13" s="14"/>
      <c r="I13" s="81"/>
      <c r="J13" s="9"/>
      <c r="K13" s="9"/>
      <c r="L13" s="9"/>
    </row>
    <row r="14" spans="1:12" ht="12.75">
      <c r="A14" s="138" t="s">
        <v>15</v>
      </c>
      <c r="B14" s="139"/>
      <c r="C14" s="146">
        <v>23000</v>
      </c>
      <c r="D14" s="147"/>
      <c r="E14" s="14"/>
      <c r="F14" s="140" t="s">
        <v>6</v>
      </c>
      <c r="G14" s="141"/>
      <c r="H14" s="141"/>
      <c r="I14" s="142"/>
      <c r="J14" s="9"/>
      <c r="K14" s="9"/>
      <c r="L14" s="9"/>
    </row>
    <row r="15" spans="1:12" ht="12.75">
      <c r="A15" s="116"/>
      <c r="B15" s="117"/>
      <c r="C15" s="14"/>
      <c r="D15" s="14"/>
      <c r="E15" s="14"/>
      <c r="F15" s="14"/>
      <c r="G15" s="14"/>
      <c r="H15" s="14"/>
      <c r="I15" s="81"/>
      <c r="J15" s="9"/>
      <c r="K15" s="9"/>
      <c r="L15" s="9"/>
    </row>
    <row r="16" spans="1:12" ht="12.75">
      <c r="A16" s="138" t="s">
        <v>16</v>
      </c>
      <c r="B16" s="139"/>
      <c r="C16" s="140" t="s">
        <v>7</v>
      </c>
      <c r="D16" s="141"/>
      <c r="E16" s="141"/>
      <c r="F16" s="141"/>
      <c r="G16" s="141"/>
      <c r="H16" s="141"/>
      <c r="I16" s="142"/>
      <c r="J16" s="9"/>
      <c r="K16" s="9"/>
      <c r="L16" s="9"/>
    </row>
    <row r="17" spans="1:12" ht="12.75">
      <c r="A17" s="116"/>
      <c r="B17" s="117"/>
      <c r="C17" s="14"/>
      <c r="D17" s="14"/>
      <c r="E17" s="14"/>
      <c r="F17" s="14"/>
      <c r="G17" s="14"/>
      <c r="H17" s="14"/>
      <c r="I17" s="81"/>
      <c r="J17" s="9"/>
      <c r="K17" s="9"/>
      <c r="L17" s="9"/>
    </row>
    <row r="18" spans="1:12" ht="12.75">
      <c r="A18" s="138" t="s">
        <v>17</v>
      </c>
      <c r="B18" s="139"/>
      <c r="C18" s="143" t="s">
        <v>295</v>
      </c>
      <c r="D18" s="144"/>
      <c r="E18" s="144"/>
      <c r="F18" s="144"/>
      <c r="G18" s="144"/>
      <c r="H18" s="144"/>
      <c r="I18" s="145"/>
      <c r="J18" s="9"/>
      <c r="K18" s="9"/>
      <c r="L18" s="9"/>
    </row>
    <row r="19" spans="1:12" ht="12.75">
      <c r="A19" s="116"/>
      <c r="B19" s="117"/>
      <c r="C19" s="19"/>
      <c r="D19" s="14"/>
      <c r="E19" s="14"/>
      <c r="F19" s="14"/>
      <c r="G19" s="14"/>
      <c r="H19" s="14"/>
      <c r="I19" s="81"/>
      <c r="J19" s="9"/>
      <c r="K19" s="9"/>
      <c r="L19" s="9"/>
    </row>
    <row r="20" spans="1:12" ht="12.75">
      <c r="A20" s="138" t="s">
        <v>18</v>
      </c>
      <c r="B20" s="139"/>
      <c r="C20" s="143" t="s">
        <v>296</v>
      </c>
      <c r="D20" s="144"/>
      <c r="E20" s="144"/>
      <c r="F20" s="144"/>
      <c r="G20" s="144"/>
      <c r="H20" s="144"/>
      <c r="I20" s="145"/>
      <c r="J20" s="9"/>
      <c r="K20" s="9"/>
      <c r="L20" s="9"/>
    </row>
    <row r="21" spans="1:12" ht="12.75">
      <c r="A21" s="116"/>
      <c r="B21" s="117"/>
      <c r="C21" s="19"/>
      <c r="D21" s="14"/>
      <c r="E21" s="14"/>
      <c r="F21" s="14"/>
      <c r="G21" s="14"/>
      <c r="H21" s="14"/>
      <c r="I21" s="81"/>
      <c r="J21" s="9"/>
      <c r="K21" s="9"/>
      <c r="L21" s="9"/>
    </row>
    <row r="22" spans="1:12" ht="12.75">
      <c r="A22" s="138" t="s">
        <v>19</v>
      </c>
      <c r="B22" s="139"/>
      <c r="C22" s="107">
        <v>520</v>
      </c>
      <c r="D22" s="140" t="s">
        <v>6</v>
      </c>
      <c r="E22" s="148"/>
      <c r="F22" s="149"/>
      <c r="G22" s="134"/>
      <c r="H22" s="151"/>
      <c r="I22" s="83"/>
      <c r="J22" s="9"/>
      <c r="K22" s="9"/>
      <c r="L22" s="9"/>
    </row>
    <row r="23" spans="1:12" ht="12.75">
      <c r="A23" s="116"/>
      <c r="B23" s="117"/>
      <c r="C23" s="14"/>
      <c r="D23" s="22"/>
      <c r="E23" s="22"/>
      <c r="F23" s="22"/>
      <c r="G23" s="22"/>
      <c r="H23" s="14"/>
      <c r="I23" s="81"/>
      <c r="J23" s="9"/>
      <c r="K23" s="9"/>
      <c r="L23" s="9"/>
    </row>
    <row r="24" spans="1:12" ht="12.75">
      <c r="A24" s="138" t="s">
        <v>20</v>
      </c>
      <c r="B24" s="139"/>
      <c r="C24" s="107">
        <v>13</v>
      </c>
      <c r="D24" s="140" t="s">
        <v>37</v>
      </c>
      <c r="E24" s="148"/>
      <c r="F24" s="148"/>
      <c r="G24" s="149"/>
      <c r="H24" s="45" t="s">
        <v>24</v>
      </c>
      <c r="I24" s="108">
        <v>137</v>
      </c>
      <c r="J24" s="9"/>
      <c r="K24" s="9"/>
      <c r="L24" s="9"/>
    </row>
    <row r="25" spans="1:12" ht="12.75">
      <c r="A25" s="116"/>
      <c r="B25" s="117"/>
      <c r="C25" s="14"/>
      <c r="D25" s="22"/>
      <c r="E25" s="22"/>
      <c r="F25" s="22"/>
      <c r="G25" s="20"/>
      <c r="H25" s="20" t="s">
        <v>31</v>
      </c>
      <c r="I25" s="84"/>
      <c r="J25" s="9"/>
      <c r="K25" s="9"/>
      <c r="L25" s="9"/>
    </row>
    <row r="26" spans="1:12" ht="12.75">
      <c r="A26" s="138" t="s">
        <v>21</v>
      </c>
      <c r="B26" s="139"/>
      <c r="C26" s="109" t="s">
        <v>290</v>
      </c>
      <c r="D26" s="23"/>
      <c r="E26" s="31"/>
      <c r="F26" s="22"/>
      <c r="G26" s="150" t="s">
        <v>32</v>
      </c>
      <c r="H26" s="135"/>
      <c r="I26" s="110" t="s">
        <v>8</v>
      </c>
      <c r="J26" s="9"/>
      <c r="K26" s="9"/>
      <c r="L26" s="9"/>
    </row>
    <row r="27" spans="1:12" ht="12.75">
      <c r="A27" s="80"/>
      <c r="B27" s="20"/>
      <c r="C27" s="14"/>
      <c r="D27" s="22"/>
      <c r="E27" s="22"/>
      <c r="F27" s="22"/>
      <c r="G27" s="22"/>
      <c r="H27" s="14"/>
      <c r="I27" s="85"/>
      <c r="J27" s="9"/>
      <c r="K27" s="9"/>
      <c r="L27" s="9"/>
    </row>
    <row r="28" spans="1:12" ht="12.75">
      <c r="A28" s="157" t="s">
        <v>22</v>
      </c>
      <c r="B28" s="158"/>
      <c r="C28" s="159"/>
      <c r="D28" s="159"/>
      <c r="E28" s="160" t="s">
        <v>23</v>
      </c>
      <c r="F28" s="161"/>
      <c r="G28" s="161"/>
      <c r="H28" s="162" t="s">
        <v>1</v>
      </c>
      <c r="I28" s="163"/>
      <c r="J28" s="9"/>
      <c r="K28" s="9"/>
      <c r="L28" s="9"/>
    </row>
    <row r="29" spans="1:12" ht="12.75">
      <c r="A29" s="86"/>
      <c r="B29" s="31"/>
      <c r="C29" s="31"/>
      <c r="D29" s="24"/>
      <c r="E29" s="14"/>
      <c r="F29" s="14"/>
      <c r="G29" s="14"/>
      <c r="H29" s="25"/>
      <c r="I29" s="85"/>
      <c r="J29" s="9"/>
      <c r="K29" s="9"/>
      <c r="L29" s="9"/>
    </row>
    <row r="30" spans="1:12" ht="12.75">
      <c r="A30" s="154"/>
      <c r="B30" s="155"/>
      <c r="C30" s="155"/>
      <c r="D30" s="156"/>
      <c r="E30" s="154"/>
      <c r="F30" s="155"/>
      <c r="G30" s="155"/>
      <c r="H30" s="126"/>
      <c r="I30" s="127"/>
      <c r="J30" s="9"/>
      <c r="K30" s="9"/>
      <c r="L30" s="9"/>
    </row>
    <row r="31" spans="1:12" ht="12.75">
      <c r="A31" s="80"/>
      <c r="B31" s="20"/>
      <c r="C31" s="19"/>
      <c r="D31" s="152"/>
      <c r="E31" s="152"/>
      <c r="F31" s="152"/>
      <c r="G31" s="153"/>
      <c r="H31" s="14"/>
      <c r="I31" s="87"/>
      <c r="J31" s="9"/>
      <c r="K31" s="9"/>
      <c r="L31" s="9"/>
    </row>
    <row r="32" spans="1:12" ht="12.75">
      <c r="A32" s="154"/>
      <c r="B32" s="155"/>
      <c r="C32" s="155"/>
      <c r="D32" s="156"/>
      <c r="E32" s="154"/>
      <c r="F32" s="155"/>
      <c r="G32" s="155"/>
      <c r="H32" s="126"/>
      <c r="I32" s="127"/>
      <c r="J32" s="9"/>
      <c r="K32" s="9"/>
      <c r="L32" s="9"/>
    </row>
    <row r="33" spans="1:12" ht="12.75">
      <c r="A33" s="80"/>
      <c r="B33" s="20"/>
      <c r="C33" s="19"/>
      <c r="D33" s="26"/>
      <c r="E33" s="26"/>
      <c r="F33" s="26"/>
      <c r="G33" s="27"/>
      <c r="H33" s="14"/>
      <c r="I33" s="88"/>
      <c r="J33" s="9"/>
      <c r="K33" s="9"/>
      <c r="L33" s="9"/>
    </row>
    <row r="34" spans="1:12" ht="12.75">
      <c r="A34" s="154"/>
      <c r="B34" s="155"/>
      <c r="C34" s="155"/>
      <c r="D34" s="156"/>
      <c r="E34" s="154"/>
      <c r="F34" s="155"/>
      <c r="G34" s="155"/>
      <c r="H34" s="126"/>
      <c r="I34" s="127"/>
      <c r="J34" s="9"/>
      <c r="K34" s="9"/>
      <c r="L34" s="9"/>
    </row>
    <row r="35" spans="1:12" ht="12.75">
      <c r="A35" s="80"/>
      <c r="B35" s="20"/>
      <c r="C35" s="19"/>
      <c r="D35" s="26"/>
      <c r="E35" s="26"/>
      <c r="F35" s="26"/>
      <c r="G35" s="27"/>
      <c r="H35" s="14"/>
      <c r="I35" s="88"/>
      <c r="J35" s="9"/>
      <c r="K35" s="9"/>
      <c r="L35" s="9"/>
    </row>
    <row r="36" spans="1:12" ht="12.75">
      <c r="A36" s="154"/>
      <c r="B36" s="155"/>
      <c r="C36" s="155"/>
      <c r="D36" s="156"/>
      <c r="E36" s="154"/>
      <c r="F36" s="155"/>
      <c r="G36" s="155"/>
      <c r="H36" s="126"/>
      <c r="I36" s="127"/>
      <c r="J36" s="9"/>
      <c r="K36" s="9"/>
      <c r="L36" s="9"/>
    </row>
    <row r="37" spans="1:12" ht="12.75">
      <c r="A37" s="89"/>
      <c r="B37" s="28"/>
      <c r="C37" s="166"/>
      <c r="D37" s="167"/>
      <c r="E37" s="14"/>
      <c r="F37" s="166"/>
      <c r="G37" s="167"/>
      <c r="H37" s="14"/>
      <c r="I37" s="81"/>
      <c r="J37" s="9"/>
      <c r="K37" s="9"/>
      <c r="L37" s="9"/>
    </row>
    <row r="38" spans="1:12" ht="12.75">
      <c r="A38" s="154"/>
      <c r="B38" s="155"/>
      <c r="C38" s="155"/>
      <c r="D38" s="156"/>
      <c r="E38" s="154"/>
      <c r="F38" s="155"/>
      <c r="G38" s="155"/>
      <c r="H38" s="126"/>
      <c r="I38" s="127"/>
      <c r="J38" s="9"/>
      <c r="K38" s="9"/>
      <c r="L38" s="9"/>
    </row>
    <row r="39" spans="1:12" ht="12.75">
      <c r="A39" s="89"/>
      <c r="B39" s="28"/>
      <c r="C39" s="29"/>
      <c r="D39" s="30"/>
      <c r="E39" s="14"/>
      <c r="F39" s="29"/>
      <c r="G39" s="30"/>
      <c r="H39" s="14"/>
      <c r="I39" s="81"/>
      <c r="J39" s="9"/>
      <c r="K39" s="9"/>
      <c r="L39" s="9"/>
    </row>
    <row r="40" spans="1:12" ht="12.75">
      <c r="A40" s="154"/>
      <c r="B40" s="155"/>
      <c r="C40" s="155"/>
      <c r="D40" s="156"/>
      <c r="E40" s="154"/>
      <c r="F40" s="155"/>
      <c r="G40" s="155"/>
      <c r="H40" s="126"/>
      <c r="I40" s="127"/>
      <c r="J40" s="9"/>
      <c r="K40" s="9"/>
      <c r="L40" s="9"/>
    </row>
    <row r="41" spans="1:12" ht="12.75">
      <c r="A41" s="111"/>
      <c r="B41" s="31"/>
      <c r="C41" s="31"/>
      <c r="D41" s="31"/>
      <c r="E41" s="21"/>
      <c r="F41" s="112"/>
      <c r="G41" s="112"/>
      <c r="H41" s="113"/>
      <c r="I41" s="90"/>
      <c r="J41" s="9"/>
      <c r="K41" s="9"/>
      <c r="L41" s="9"/>
    </row>
    <row r="42" spans="1:12" ht="12.75">
      <c r="A42" s="89"/>
      <c r="B42" s="28"/>
      <c r="C42" s="29"/>
      <c r="D42" s="30"/>
      <c r="E42" s="14"/>
      <c r="F42" s="29"/>
      <c r="G42" s="30"/>
      <c r="H42" s="14"/>
      <c r="I42" s="81"/>
      <c r="J42" s="9"/>
      <c r="K42" s="9"/>
      <c r="L42" s="9"/>
    </row>
    <row r="43" spans="1:12" ht="12.75">
      <c r="A43" s="91"/>
      <c r="B43" s="32"/>
      <c r="C43" s="32"/>
      <c r="D43" s="18"/>
      <c r="E43" s="18"/>
      <c r="F43" s="32"/>
      <c r="G43" s="18"/>
      <c r="H43" s="18"/>
      <c r="I43" s="92"/>
      <c r="J43" s="9"/>
      <c r="K43" s="9"/>
      <c r="L43" s="9"/>
    </row>
    <row r="44" spans="1:12" ht="12.75" customHeight="1">
      <c r="A44" s="175" t="s">
        <v>25</v>
      </c>
      <c r="B44" s="176"/>
      <c r="C44" s="177" t="s">
        <v>301</v>
      </c>
      <c r="D44" s="178"/>
      <c r="E44" s="24"/>
      <c r="F44" s="140" t="s">
        <v>302</v>
      </c>
      <c r="G44" s="179"/>
      <c r="H44" s="179"/>
      <c r="I44" s="180"/>
      <c r="J44" s="9"/>
      <c r="K44" s="9"/>
      <c r="L44" s="9"/>
    </row>
    <row r="45" spans="1:12" ht="12.75">
      <c r="A45" s="118"/>
      <c r="B45" s="115"/>
      <c r="C45" s="166"/>
      <c r="D45" s="167"/>
      <c r="E45" s="14"/>
      <c r="F45" s="166"/>
      <c r="G45" s="168"/>
      <c r="H45" s="33"/>
      <c r="I45" s="93"/>
      <c r="J45" s="9"/>
      <c r="K45" s="9"/>
      <c r="L45" s="9"/>
    </row>
    <row r="46" spans="1:12" ht="12.75" customHeight="1">
      <c r="A46" s="175" t="s">
        <v>26</v>
      </c>
      <c r="B46" s="176"/>
      <c r="C46" s="140" t="s">
        <v>305</v>
      </c>
      <c r="D46" s="169"/>
      <c r="E46" s="169"/>
      <c r="F46" s="169"/>
      <c r="G46" s="169"/>
      <c r="H46" s="169"/>
      <c r="I46" s="170"/>
      <c r="J46" s="9"/>
      <c r="K46" s="9"/>
      <c r="L46" s="9"/>
    </row>
    <row r="47" spans="1:12" ht="12.75">
      <c r="A47" s="116"/>
      <c r="B47" s="117"/>
      <c r="C47" s="19" t="s">
        <v>38</v>
      </c>
      <c r="D47" s="14"/>
      <c r="E47" s="14"/>
      <c r="F47" s="14"/>
      <c r="G47" s="14"/>
      <c r="H47" s="14"/>
      <c r="I47" s="81"/>
      <c r="J47" s="9"/>
      <c r="K47" s="9"/>
      <c r="L47" s="9"/>
    </row>
    <row r="48" spans="1:12" ht="12.75">
      <c r="A48" s="175" t="s">
        <v>27</v>
      </c>
      <c r="B48" s="176"/>
      <c r="C48" s="181" t="s">
        <v>303</v>
      </c>
      <c r="D48" s="182"/>
      <c r="E48" s="183"/>
      <c r="F48" s="14"/>
      <c r="G48" s="45" t="s">
        <v>30</v>
      </c>
      <c r="H48" s="181" t="s">
        <v>304</v>
      </c>
      <c r="I48" s="183"/>
      <c r="J48" s="9"/>
      <c r="K48" s="9"/>
      <c r="L48" s="9"/>
    </row>
    <row r="49" spans="1:12" ht="12.75">
      <c r="A49" s="116"/>
      <c r="B49" s="117"/>
      <c r="C49" s="19"/>
      <c r="D49" s="14"/>
      <c r="E49" s="14"/>
      <c r="F49" s="14"/>
      <c r="G49" s="14"/>
      <c r="H49" s="14"/>
      <c r="I49" s="81"/>
      <c r="J49" s="9"/>
      <c r="K49" s="9"/>
      <c r="L49" s="9"/>
    </row>
    <row r="50" spans="1:12" ht="12.75" customHeight="1">
      <c r="A50" s="175" t="s">
        <v>17</v>
      </c>
      <c r="B50" s="176"/>
      <c r="C50" s="186" t="s">
        <v>295</v>
      </c>
      <c r="D50" s="182"/>
      <c r="E50" s="182"/>
      <c r="F50" s="182"/>
      <c r="G50" s="182"/>
      <c r="H50" s="182"/>
      <c r="I50" s="183"/>
      <c r="J50" s="9"/>
      <c r="K50" s="9"/>
      <c r="L50" s="9"/>
    </row>
    <row r="51" spans="1:12" ht="12.75">
      <c r="A51" s="116"/>
      <c r="B51" s="117"/>
      <c r="C51" s="14"/>
      <c r="D51" s="14"/>
      <c r="E51" s="14"/>
      <c r="F51" s="14"/>
      <c r="G51" s="14"/>
      <c r="H51" s="14"/>
      <c r="I51" s="81"/>
      <c r="J51" s="9"/>
      <c r="K51" s="9"/>
      <c r="L51" s="9"/>
    </row>
    <row r="52" spans="1:12" ht="12.75">
      <c r="A52" s="138" t="s">
        <v>28</v>
      </c>
      <c r="B52" s="187"/>
      <c r="C52" s="181" t="s">
        <v>306</v>
      </c>
      <c r="D52" s="182"/>
      <c r="E52" s="182"/>
      <c r="F52" s="182"/>
      <c r="G52" s="182"/>
      <c r="H52" s="182"/>
      <c r="I52" s="142"/>
      <c r="J52" s="9"/>
      <c r="K52" s="9"/>
      <c r="L52" s="9"/>
    </row>
    <row r="53" spans="1:12" ht="12.75">
      <c r="A53" s="94"/>
      <c r="B53" s="18"/>
      <c r="C53" s="171" t="s">
        <v>29</v>
      </c>
      <c r="D53" s="171"/>
      <c r="E53" s="171"/>
      <c r="F53" s="171"/>
      <c r="G53" s="171"/>
      <c r="H53" s="171"/>
      <c r="I53" s="95"/>
      <c r="J53" s="9"/>
      <c r="K53" s="9"/>
      <c r="L53" s="9"/>
    </row>
    <row r="54" spans="1:12" ht="12.75">
      <c r="A54" s="94"/>
      <c r="B54" s="18"/>
      <c r="C54" s="34"/>
      <c r="D54" s="34"/>
      <c r="E54" s="34"/>
      <c r="F54" s="34"/>
      <c r="G54" s="34"/>
      <c r="H54" s="34"/>
      <c r="I54" s="95"/>
      <c r="J54" s="9"/>
      <c r="K54" s="9"/>
      <c r="L54" s="9"/>
    </row>
    <row r="55" spans="1:12" ht="12.75">
      <c r="A55" s="94"/>
      <c r="B55" s="188" t="s">
        <v>34</v>
      </c>
      <c r="C55" s="189"/>
      <c r="D55" s="189"/>
      <c r="E55" s="189"/>
      <c r="F55" s="43"/>
      <c r="G55" s="43"/>
      <c r="H55" s="43"/>
      <c r="I55" s="96"/>
      <c r="J55" s="9"/>
      <c r="K55" s="9"/>
      <c r="L55" s="9"/>
    </row>
    <row r="56" spans="1:12" ht="12.75">
      <c r="A56" s="94"/>
      <c r="B56" s="190" t="s">
        <v>41</v>
      </c>
      <c r="C56" s="191"/>
      <c r="D56" s="191"/>
      <c r="E56" s="191"/>
      <c r="F56" s="191"/>
      <c r="G56" s="191"/>
      <c r="H56" s="191"/>
      <c r="I56" s="192"/>
      <c r="J56" s="9"/>
      <c r="K56" s="9"/>
      <c r="L56" s="9"/>
    </row>
    <row r="57" spans="1:12" ht="12.75">
      <c r="A57" s="94"/>
      <c r="B57" s="190" t="s">
        <v>42</v>
      </c>
      <c r="C57" s="191"/>
      <c r="D57" s="191"/>
      <c r="E57" s="191"/>
      <c r="F57" s="191"/>
      <c r="G57" s="191"/>
      <c r="H57" s="191"/>
      <c r="I57" s="96"/>
      <c r="J57" s="9"/>
      <c r="K57" s="9"/>
      <c r="L57" s="9"/>
    </row>
    <row r="58" spans="1:12" ht="12.75">
      <c r="A58" s="94"/>
      <c r="B58" s="190" t="s">
        <v>39</v>
      </c>
      <c r="C58" s="191"/>
      <c r="D58" s="191"/>
      <c r="E58" s="191"/>
      <c r="F58" s="191"/>
      <c r="G58" s="191"/>
      <c r="H58" s="191"/>
      <c r="I58" s="192"/>
      <c r="J58" s="9"/>
      <c r="K58" s="9"/>
      <c r="L58" s="9"/>
    </row>
    <row r="59" spans="1:12" ht="12.75">
      <c r="A59" s="94"/>
      <c r="B59" s="190" t="s">
        <v>40</v>
      </c>
      <c r="C59" s="191"/>
      <c r="D59" s="191"/>
      <c r="E59" s="191"/>
      <c r="F59" s="191"/>
      <c r="G59" s="191"/>
      <c r="H59" s="191"/>
      <c r="I59" s="192"/>
      <c r="J59" s="9"/>
      <c r="K59" s="9"/>
      <c r="L59" s="9"/>
    </row>
    <row r="60" spans="1:12" ht="12.75">
      <c r="A60" s="94"/>
      <c r="B60" s="97"/>
      <c r="C60" s="98"/>
      <c r="D60" s="98"/>
      <c r="E60" s="98"/>
      <c r="F60" s="98"/>
      <c r="G60" s="98"/>
      <c r="H60" s="98"/>
      <c r="I60" s="99"/>
      <c r="J60" s="9"/>
      <c r="K60" s="9"/>
      <c r="L60" s="9"/>
    </row>
    <row r="61" spans="1:12" ht="13.5" thickBot="1">
      <c r="A61" s="100" t="s">
        <v>2</v>
      </c>
      <c r="B61" s="14"/>
      <c r="C61" s="14"/>
      <c r="D61" s="14"/>
      <c r="E61" s="14"/>
      <c r="F61" s="14"/>
      <c r="G61" s="35"/>
      <c r="H61" s="36"/>
      <c r="I61" s="101"/>
      <c r="J61" s="9"/>
      <c r="K61" s="9"/>
      <c r="L61" s="9"/>
    </row>
    <row r="62" spans="1:12" ht="12.75">
      <c r="A62" s="76"/>
      <c r="B62" s="14"/>
      <c r="C62" s="14"/>
      <c r="D62" s="14"/>
      <c r="E62" s="18" t="s">
        <v>3</v>
      </c>
      <c r="F62" s="31"/>
      <c r="G62" s="172" t="s">
        <v>35</v>
      </c>
      <c r="H62" s="173"/>
      <c r="I62" s="174"/>
      <c r="J62" s="9"/>
      <c r="K62" s="9"/>
      <c r="L62" s="9"/>
    </row>
    <row r="63" spans="1:12" ht="12.75">
      <c r="A63" s="102"/>
      <c r="B63" s="103"/>
      <c r="C63" s="104"/>
      <c r="D63" s="104"/>
      <c r="E63" s="104"/>
      <c r="F63" s="104"/>
      <c r="G63" s="184"/>
      <c r="H63" s="185"/>
      <c r="I63" s="105"/>
      <c r="J63" s="9"/>
      <c r="K63" s="9"/>
      <c r="L63" s="9"/>
    </row>
  </sheetData>
  <sheetProtection/>
  <protectedRanges>
    <protectedRange sqref="E2 H2 C6:D6 C8:D8 C10:D10 C12:I12 C14:D14 F14:I14 C16:I16 C18:I18 C20:I20 C24:G24 C22:F22 C26 I26 A30:I30 A32:I32 A34:D34" name="Range1"/>
    <protectedRange sqref="I24" name="Range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tankerska.hr"/>
    <hyperlink ref="C20" r:id="rId2" display="www.tankerska.hr"/>
    <hyperlink ref="C50" r:id="rId3" display="tng@tng.hr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4"/>
  <ignoredErrors>
    <ignoredError sqref="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1">
      <selection activeCell="K51" sqref="K51"/>
    </sheetView>
  </sheetViews>
  <sheetFormatPr defaultColWidth="9.140625" defaultRowHeight="12.75"/>
  <cols>
    <col min="1" max="9" width="9.140625" style="46" customWidth="1"/>
    <col min="10" max="11" width="11.140625" style="46" bestFit="1" customWidth="1"/>
    <col min="12" max="16384" width="9.140625" style="46" customWidth="1"/>
  </cols>
  <sheetData>
    <row r="1" spans="1:11" ht="12.75" customHeight="1">
      <c r="A1" s="226" t="s">
        <v>43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 customHeight="1">
      <c r="A2" s="227" t="s">
        <v>307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>
      <c r="A3" s="228" t="s">
        <v>297</v>
      </c>
      <c r="B3" s="229"/>
      <c r="C3" s="229"/>
      <c r="D3" s="229"/>
      <c r="E3" s="229"/>
      <c r="F3" s="229"/>
      <c r="G3" s="229"/>
      <c r="H3" s="229"/>
      <c r="I3" s="229"/>
      <c r="J3" s="229"/>
      <c r="K3" s="230"/>
    </row>
    <row r="4" spans="1:11" ht="22.5" customHeight="1">
      <c r="A4" s="231" t="s">
        <v>44</v>
      </c>
      <c r="B4" s="232"/>
      <c r="C4" s="232"/>
      <c r="D4" s="232"/>
      <c r="E4" s="232"/>
      <c r="F4" s="232"/>
      <c r="G4" s="232"/>
      <c r="H4" s="233"/>
      <c r="I4" s="52" t="s">
        <v>47</v>
      </c>
      <c r="J4" s="53" t="s">
        <v>46</v>
      </c>
      <c r="K4" s="54" t="s">
        <v>45</v>
      </c>
    </row>
    <row r="5" spans="1:11" ht="12.75">
      <c r="A5" s="234">
        <v>1</v>
      </c>
      <c r="B5" s="235"/>
      <c r="C5" s="235"/>
      <c r="D5" s="235"/>
      <c r="E5" s="235"/>
      <c r="F5" s="235"/>
      <c r="G5" s="235"/>
      <c r="H5" s="236"/>
      <c r="I5" s="51">
        <v>2</v>
      </c>
      <c r="J5" s="50">
        <v>3</v>
      </c>
      <c r="K5" s="50">
        <v>4</v>
      </c>
    </row>
    <row r="6" spans="1:11" ht="12.75">
      <c r="A6" s="237"/>
      <c r="B6" s="238"/>
      <c r="C6" s="238"/>
      <c r="D6" s="238"/>
      <c r="E6" s="238"/>
      <c r="F6" s="238"/>
      <c r="G6" s="238"/>
      <c r="H6" s="238"/>
      <c r="I6" s="238"/>
      <c r="J6" s="238"/>
      <c r="K6" s="239"/>
    </row>
    <row r="7" spans="1:11" ht="12.75" customHeight="1">
      <c r="A7" s="207" t="s">
        <v>48</v>
      </c>
      <c r="B7" s="208"/>
      <c r="C7" s="208"/>
      <c r="D7" s="208"/>
      <c r="E7" s="208"/>
      <c r="F7" s="208"/>
      <c r="G7" s="208"/>
      <c r="H7" s="225"/>
      <c r="I7" s="3">
        <v>1</v>
      </c>
      <c r="J7" s="5">
        <v>0</v>
      </c>
      <c r="K7" s="5">
        <v>0</v>
      </c>
    </row>
    <row r="8" spans="1:11" ht="12.75" customHeight="1">
      <c r="A8" s="214" t="s">
        <v>49</v>
      </c>
      <c r="B8" s="215"/>
      <c r="C8" s="215"/>
      <c r="D8" s="215"/>
      <c r="E8" s="215"/>
      <c r="F8" s="215"/>
      <c r="G8" s="215"/>
      <c r="H8" s="216"/>
      <c r="I8" s="1">
        <v>2</v>
      </c>
      <c r="J8" s="47">
        <f>J9+J16+J26+J35+J39</f>
        <v>1428139813</v>
      </c>
      <c r="K8" s="47">
        <f>K9+K16+K26+K35+K39</f>
        <v>1271427246</v>
      </c>
    </row>
    <row r="9" spans="1:11" ht="12.75" customHeight="1">
      <c r="A9" s="211" t="s">
        <v>50</v>
      </c>
      <c r="B9" s="212"/>
      <c r="C9" s="212"/>
      <c r="D9" s="212"/>
      <c r="E9" s="212"/>
      <c r="F9" s="212"/>
      <c r="G9" s="212"/>
      <c r="H9" s="213"/>
      <c r="I9" s="1">
        <v>3</v>
      </c>
      <c r="J9" s="47">
        <f>SUM(J10:J15)</f>
        <v>0</v>
      </c>
      <c r="K9" s="47">
        <f>SUM(K10:K15)</f>
        <v>0</v>
      </c>
    </row>
    <row r="10" spans="1:11" ht="12.75" customHeight="1">
      <c r="A10" s="211" t="s">
        <v>51</v>
      </c>
      <c r="B10" s="212"/>
      <c r="C10" s="212"/>
      <c r="D10" s="212"/>
      <c r="E10" s="212"/>
      <c r="F10" s="212"/>
      <c r="G10" s="212"/>
      <c r="H10" s="213"/>
      <c r="I10" s="1">
        <v>4</v>
      </c>
      <c r="J10" s="6">
        <v>0</v>
      </c>
      <c r="K10" s="6">
        <v>0</v>
      </c>
    </row>
    <row r="11" spans="1:11" ht="18.75" customHeight="1">
      <c r="A11" s="211" t="s">
        <v>52</v>
      </c>
      <c r="B11" s="212"/>
      <c r="C11" s="212"/>
      <c r="D11" s="212"/>
      <c r="E11" s="212"/>
      <c r="F11" s="212"/>
      <c r="G11" s="212"/>
      <c r="H11" s="213"/>
      <c r="I11" s="1">
        <v>5</v>
      </c>
      <c r="J11" s="6">
        <v>0</v>
      </c>
      <c r="K11" s="6">
        <v>0</v>
      </c>
    </row>
    <row r="12" spans="1:11" ht="12.75" customHeight="1">
      <c r="A12" s="211" t="s">
        <v>0</v>
      </c>
      <c r="B12" s="212"/>
      <c r="C12" s="212"/>
      <c r="D12" s="212"/>
      <c r="E12" s="212"/>
      <c r="F12" s="212"/>
      <c r="G12" s="212"/>
      <c r="H12" s="213"/>
      <c r="I12" s="1">
        <v>6</v>
      </c>
      <c r="J12" s="6">
        <v>0</v>
      </c>
      <c r="K12" s="6">
        <v>0</v>
      </c>
    </row>
    <row r="13" spans="1:11" ht="12.75" customHeight="1">
      <c r="A13" s="211" t="s">
        <v>53</v>
      </c>
      <c r="B13" s="212"/>
      <c r="C13" s="212"/>
      <c r="D13" s="212"/>
      <c r="E13" s="212"/>
      <c r="F13" s="212"/>
      <c r="G13" s="212"/>
      <c r="H13" s="213"/>
      <c r="I13" s="1">
        <v>7</v>
      </c>
      <c r="J13" s="6">
        <v>0</v>
      </c>
      <c r="K13" s="6">
        <v>0</v>
      </c>
    </row>
    <row r="14" spans="1:11" ht="12.75" customHeight="1">
      <c r="A14" s="211" t="s">
        <v>54</v>
      </c>
      <c r="B14" s="212"/>
      <c r="C14" s="212"/>
      <c r="D14" s="212"/>
      <c r="E14" s="212"/>
      <c r="F14" s="212"/>
      <c r="G14" s="212"/>
      <c r="H14" s="213"/>
      <c r="I14" s="1">
        <v>8</v>
      </c>
      <c r="J14" s="6">
        <v>0</v>
      </c>
      <c r="K14" s="6">
        <v>0</v>
      </c>
    </row>
    <row r="15" spans="1:11" ht="12.75" customHeight="1">
      <c r="A15" s="211" t="s">
        <v>55</v>
      </c>
      <c r="B15" s="212"/>
      <c r="C15" s="212"/>
      <c r="D15" s="212"/>
      <c r="E15" s="212"/>
      <c r="F15" s="212"/>
      <c r="G15" s="212"/>
      <c r="H15" s="213"/>
      <c r="I15" s="1">
        <v>9</v>
      </c>
      <c r="J15" s="6">
        <v>0</v>
      </c>
      <c r="K15" s="6">
        <v>0</v>
      </c>
    </row>
    <row r="16" spans="1:11" ht="12.75" customHeight="1">
      <c r="A16" s="211" t="s">
        <v>56</v>
      </c>
      <c r="B16" s="212"/>
      <c r="C16" s="212"/>
      <c r="D16" s="212"/>
      <c r="E16" s="212"/>
      <c r="F16" s="212"/>
      <c r="G16" s="212"/>
      <c r="H16" s="213"/>
      <c r="I16" s="1">
        <v>10</v>
      </c>
      <c r="J16" s="47">
        <f>SUM(J17:J25)</f>
        <v>1428139813</v>
      </c>
      <c r="K16" s="47">
        <f>SUM(K17:K25)</f>
        <v>1271427246</v>
      </c>
    </row>
    <row r="17" spans="1:11" ht="12.75" customHeight="1">
      <c r="A17" s="211" t="s">
        <v>57</v>
      </c>
      <c r="B17" s="212"/>
      <c r="C17" s="212"/>
      <c r="D17" s="212"/>
      <c r="E17" s="212"/>
      <c r="F17" s="212"/>
      <c r="G17" s="212"/>
      <c r="H17" s="213"/>
      <c r="I17" s="1">
        <v>11</v>
      </c>
      <c r="J17" s="6">
        <v>0</v>
      </c>
      <c r="K17" s="6">
        <v>0</v>
      </c>
    </row>
    <row r="18" spans="1:11" ht="12.75" customHeight="1">
      <c r="A18" s="211" t="s">
        <v>58</v>
      </c>
      <c r="B18" s="212"/>
      <c r="C18" s="212"/>
      <c r="D18" s="212"/>
      <c r="E18" s="212"/>
      <c r="F18" s="212"/>
      <c r="G18" s="212"/>
      <c r="H18" s="213"/>
      <c r="I18" s="1">
        <v>12</v>
      </c>
      <c r="J18" s="6">
        <v>0</v>
      </c>
      <c r="K18" s="6">
        <v>0</v>
      </c>
    </row>
    <row r="19" spans="1:11" ht="12.75" customHeight="1">
      <c r="A19" s="211" t="s">
        <v>59</v>
      </c>
      <c r="B19" s="212"/>
      <c r="C19" s="212"/>
      <c r="D19" s="212"/>
      <c r="E19" s="212"/>
      <c r="F19" s="212"/>
      <c r="G19" s="212"/>
      <c r="H19" s="213"/>
      <c r="I19" s="1">
        <v>13</v>
      </c>
      <c r="J19" s="6">
        <v>1428110638</v>
      </c>
      <c r="K19" s="6">
        <v>1271402945</v>
      </c>
    </row>
    <row r="20" spans="1:11" ht="12.75" customHeight="1">
      <c r="A20" s="211" t="s">
        <v>60</v>
      </c>
      <c r="B20" s="212"/>
      <c r="C20" s="212"/>
      <c r="D20" s="212"/>
      <c r="E20" s="212"/>
      <c r="F20" s="212"/>
      <c r="G20" s="212"/>
      <c r="H20" s="213"/>
      <c r="I20" s="1">
        <v>14</v>
      </c>
      <c r="J20" s="6">
        <v>29175</v>
      </c>
      <c r="K20" s="6">
        <v>24301</v>
      </c>
    </row>
    <row r="21" spans="1:11" ht="12.75" customHeight="1">
      <c r="A21" s="211" t="s">
        <v>61</v>
      </c>
      <c r="B21" s="212"/>
      <c r="C21" s="212"/>
      <c r="D21" s="212"/>
      <c r="E21" s="212"/>
      <c r="F21" s="212"/>
      <c r="G21" s="212"/>
      <c r="H21" s="213"/>
      <c r="I21" s="1">
        <v>15</v>
      </c>
      <c r="J21" s="6">
        <v>0</v>
      </c>
      <c r="K21" s="6">
        <v>0</v>
      </c>
    </row>
    <row r="22" spans="1:11" ht="12.75" customHeight="1">
      <c r="A22" s="211" t="s">
        <v>62</v>
      </c>
      <c r="B22" s="212"/>
      <c r="C22" s="212"/>
      <c r="D22" s="212"/>
      <c r="E22" s="212"/>
      <c r="F22" s="212"/>
      <c r="G22" s="212"/>
      <c r="H22" s="213"/>
      <c r="I22" s="1">
        <v>16</v>
      </c>
      <c r="J22" s="6">
        <v>0</v>
      </c>
      <c r="K22" s="6">
        <v>0</v>
      </c>
    </row>
    <row r="23" spans="1:11" ht="12.75" customHeight="1">
      <c r="A23" s="211" t="s">
        <v>63</v>
      </c>
      <c r="B23" s="212"/>
      <c r="C23" s="212"/>
      <c r="D23" s="212"/>
      <c r="E23" s="212"/>
      <c r="F23" s="212"/>
      <c r="G23" s="212"/>
      <c r="H23" s="213"/>
      <c r="I23" s="1">
        <v>17</v>
      </c>
      <c r="J23" s="6">
        <v>0</v>
      </c>
      <c r="K23" s="6">
        <v>0</v>
      </c>
    </row>
    <row r="24" spans="1:11" ht="12.75" customHeight="1">
      <c r="A24" s="211" t="s">
        <v>64</v>
      </c>
      <c r="B24" s="212"/>
      <c r="C24" s="212"/>
      <c r="D24" s="212"/>
      <c r="E24" s="212"/>
      <c r="F24" s="212"/>
      <c r="G24" s="212"/>
      <c r="H24" s="213"/>
      <c r="I24" s="1">
        <v>18</v>
      </c>
      <c r="J24" s="6">
        <v>0</v>
      </c>
      <c r="K24" s="6">
        <v>0</v>
      </c>
    </row>
    <row r="25" spans="1:11" ht="12.75" customHeight="1">
      <c r="A25" s="211" t="s">
        <v>65</v>
      </c>
      <c r="B25" s="212"/>
      <c r="C25" s="212"/>
      <c r="D25" s="212"/>
      <c r="E25" s="212"/>
      <c r="F25" s="212"/>
      <c r="G25" s="212"/>
      <c r="H25" s="213"/>
      <c r="I25" s="1">
        <v>19</v>
      </c>
      <c r="J25" s="6">
        <v>0</v>
      </c>
      <c r="K25" s="6">
        <v>0</v>
      </c>
    </row>
    <row r="26" spans="1:11" ht="12.75" customHeight="1">
      <c r="A26" s="211" t="s">
        <v>66</v>
      </c>
      <c r="B26" s="212"/>
      <c r="C26" s="212"/>
      <c r="D26" s="212"/>
      <c r="E26" s="212"/>
      <c r="F26" s="212"/>
      <c r="G26" s="212"/>
      <c r="H26" s="213"/>
      <c r="I26" s="1">
        <v>20</v>
      </c>
      <c r="J26" s="47">
        <f>SUM(J27:J34)</f>
        <v>0</v>
      </c>
      <c r="K26" s="47">
        <f>SUM(K27:K34)</f>
        <v>0</v>
      </c>
    </row>
    <row r="27" spans="1:11" ht="12.75" customHeight="1">
      <c r="A27" s="211" t="s">
        <v>67</v>
      </c>
      <c r="B27" s="212"/>
      <c r="C27" s="212"/>
      <c r="D27" s="212"/>
      <c r="E27" s="212"/>
      <c r="F27" s="212"/>
      <c r="G27" s="212"/>
      <c r="H27" s="213"/>
      <c r="I27" s="1">
        <v>21</v>
      </c>
      <c r="J27" s="6">
        <v>0</v>
      </c>
      <c r="K27" s="6">
        <v>0</v>
      </c>
    </row>
    <row r="28" spans="1:11" ht="12.75" customHeight="1">
      <c r="A28" s="211" t="s">
        <v>68</v>
      </c>
      <c r="B28" s="212"/>
      <c r="C28" s="212"/>
      <c r="D28" s="212"/>
      <c r="E28" s="212"/>
      <c r="F28" s="212"/>
      <c r="G28" s="212"/>
      <c r="H28" s="213"/>
      <c r="I28" s="1">
        <v>22</v>
      </c>
      <c r="J28" s="6">
        <v>0</v>
      </c>
      <c r="K28" s="6">
        <v>0</v>
      </c>
    </row>
    <row r="29" spans="1:11" ht="12.75" customHeight="1">
      <c r="A29" s="211" t="s">
        <v>69</v>
      </c>
      <c r="B29" s="212"/>
      <c r="C29" s="212"/>
      <c r="D29" s="212"/>
      <c r="E29" s="212"/>
      <c r="F29" s="212"/>
      <c r="G29" s="212"/>
      <c r="H29" s="213"/>
      <c r="I29" s="1">
        <v>23</v>
      </c>
      <c r="J29" s="6">
        <v>0</v>
      </c>
      <c r="K29" s="6">
        <v>0</v>
      </c>
    </row>
    <row r="30" spans="1:11" ht="12.75" customHeight="1">
      <c r="A30" s="211" t="s">
        <v>70</v>
      </c>
      <c r="B30" s="212"/>
      <c r="C30" s="212"/>
      <c r="D30" s="212"/>
      <c r="E30" s="212"/>
      <c r="F30" s="212"/>
      <c r="G30" s="212"/>
      <c r="H30" s="213"/>
      <c r="I30" s="1">
        <v>24</v>
      </c>
      <c r="J30" s="6">
        <v>0</v>
      </c>
      <c r="K30" s="6">
        <v>0</v>
      </c>
    </row>
    <row r="31" spans="1:11" ht="12.75" customHeight="1">
      <c r="A31" s="211" t="s">
        <v>71</v>
      </c>
      <c r="B31" s="212"/>
      <c r="C31" s="212"/>
      <c r="D31" s="212"/>
      <c r="E31" s="212"/>
      <c r="F31" s="212"/>
      <c r="G31" s="212"/>
      <c r="H31" s="213"/>
      <c r="I31" s="1">
        <v>25</v>
      </c>
      <c r="J31" s="6">
        <v>0</v>
      </c>
      <c r="K31" s="6">
        <v>0</v>
      </c>
    </row>
    <row r="32" spans="1:11" ht="12.75" customHeight="1">
      <c r="A32" s="211" t="s">
        <v>72</v>
      </c>
      <c r="B32" s="212"/>
      <c r="C32" s="212"/>
      <c r="D32" s="212"/>
      <c r="E32" s="212"/>
      <c r="F32" s="212"/>
      <c r="G32" s="212"/>
      <c r="H32" s="213"/>
      <c r="I32" s="1">
        <v>26</v>
      </c>
      <c r="J32" s="6">
        <v>0</v>
      </c>
      <c r="K32" s="6">
        <v>0</v>
      </c>
    </row>
    <row r="33" spans="1:11" ht="12.75" customHeight="1">
      <c r="A33" s="211" t="s">
        <v>73</v>
      </c>
      <c r="B33" s="212"/>
      <c r="C33" s="212"/>
      <c r="D33" s="212"/>
      <c r="E33" s="212"/>
      <c r="F33" s="212"/>
      <c r="G33" s="212"/>
      <c r="H33" s="213"/>
      <c r="I33" s="1">
        <v>27</v>
      </c>
      <c r="J33" s="6">
        <v>0</v>
      </c>
      <c r="K33" s="6">
        <v>0</v>
      </c>
    </row>
    <row r="34" spans="1:11" ht="12.75" customHeight="1">
      <c r="A34" s="211" t="s">
        <v>298</v>
      </c>
      <c r="B34" s="212"/>
      <c r="C34" s="212"/>
      <c r="D34" s="212"/>
      <c r="E34" s="212"/>
      <c r="F34" s="212"/>
      <c r="G34" s="212"/>
      <c r="H34" s="213"/>
      <c r="I34" s="1">
        <v>28</v>
      </c>
      <c r="J34" s="6">
        <v>0</v>
      </c>
      <c r="K34" s="6">
        <v>0</v>
      </c>
    </row>
    <row r="35" spans="1:11" ht="12.75" customHeight="1">
      <c r="A35" s="211" t="s">
        <v>74</v>
      </c>
      <c r="B35" s="212"/>
      <c r="C35" s="212"/>
      <c r="D35" s="212"/>
      <c r="E35" s="212"/>
      <c r="F35" s="212"/>
      <c r="G35" s="212"/>
      <c r="H35" s="213"/>
      <c r="I35" s="1">
        <v>29</v>
      </c>
      <c r="J35" s="47">
        <f>SUM(J36:J38)</f>
        <v>0</v>
      </c>
      <c r="K35" s="47">
        <f>SUM(K36:K38)</f>
        <v>0</v>
      </c>
    </row>
    <row r="36" spans="1:11" ht="12.75" customHeight="1">
      <c r="A36" s="211" t="s">
        <v>75</v>
      </c>
      <c r="B36" s="212"/>
      <c r="C36" s="212"/>
      <c r="D36" s="212"/>
      <c r="E36" s="212"/>
      <c r="F36" s="212"/>
      <c r="G36" s="212"/>
      <c r="H36" s="213"/>
      <c r="I36" s="1">
        <v>30</v>
      </c>
      <c r="J36" s="6">
        <v>0</v>
      </c>
      <c r="K36" s="6">
        <v>0</v>
      </c>
    </row>
    <row r="37" spans="1:11" ht="12.75" customHeight="1">
      <c r="A37" s="211" t="s">
        <v>76</v>
      </c>
      <c r="B37" s="212"/>
      <c r="C37" s="212"/>
      <c r="D37" s="212"/>
      <c r="E37" s="212"/>
      <c r="F37" s="212"/>
      <c r="G37" s="212"/>
      <c r="H37" s="213"/>
      <c r="I37" s="1">
        <v>31</v>
      </c>
      <c r="J37" s="6">
        <v>0</v>
      </c>
      <c r="K37" s="6">
        <v>0</v>
      </c>
    </row>
    <row r="38" spans="1:11" ht="12.75" customHeight="1">
      <c r="A38" s="211" t="s">
        <v>77</v>
      </c>
      <c r="B38" s="212"/>
      <c r="C38" s="212"/>
      <c r="D38" s="212"/>
      <c r="E38" s="212"/>
      <c r="F38" s="212"/>
      <c r="G38" s="212"/>
      <c r="H38" s="213"/>
      <c r="I38" s="1">
        <v>32</v>
      </c>
      <c r="J38" s="6">
        <v>0</v>
      </c>
      <c r="K38" s="6">
        <v>0</v>
      </c>
    </row>
    <row r="39" spans="1:11" ht="12.75" customHeight="1">
      <c r="A39" s="211" t="s">
        <v>78</v>
      </c>
      <c r="B39" s="212"/>
      <c r="C39" s="212"/>
      <c r="D39" s="212"/>
      <c r="E39" s="212"/>
      <c r="F39" s="212"/>
      <c r="G39" s="212"/>
      <c r="H39" s="213"/>
      <c r="I39" s="1">
        <v>33</v>
      </c>
      <c r="J39" s="6">
        <v>0</v>
      </c>
      <c r="K39" s="6">
        <v>0</v>
      </c>
    </row>
    <row r="40" spans="1:11" ht="12.75" customHeight="1">
      <c r="A40" s="214" t="s">
        <v>79</v>
      </c>
      <c r="B40" s="215"/>
      <c r="C40" s="215"/>
      <c r="D40" s="215"/>
      <c r="E40" s="215"/>
      <c r="F40" s="215"/>
      <c r="G40" s="215"/>
      <c r="H40" s="216"/>
      <c r="I40" s="1">
        <v>34</v>
      </c>
      <c r="J40" s="47">
        <f>J41+J49+J56+J64</f>
        <v>63278551</v>
      </c>
      <c r="K40" s="47">
        <f>K41+K49+K56+K64</f>
        <v>97849622</v>
      </c>
    </row>
    <row r="41" spans="1:11" ht="12.75" customHeight="1">
      <c r="A41" s="211" t="s">
        <v>80</v>
      </c>
      <c r="B41" s="212"/>
      <c r="C41" s="212"/>
      <c r="D41" s="212"/>
      <c r="E41" s="212"/>
      <c r="F41" s="212"/>
      <c r="G41" s="212"/>
      <c r="H41" s="213"/>
      <c r="I41" s="1">
        <v>35</v>
      </c>
      <c r="J41" s="47">
        <f>SUM(J42:J48)</f>
        <v>10805560</v>
      </c>
      <c r="K41" s="47">
        <f>SUM(K42:K48)</f>
        <v>7786690</v>
      </c>
    </row>
    <row r="42" spans="1:11" ht="12.75" customHeight="1">
      <c r="A42" s="211" t="s">
        <v>81</v>
      </c>
      <c r="B42" s="212"/>
      <c r="C42" s="212"/>
      <c r="D42" s="212"/>
      <c r="E42" s="212"/>
      <c r="F42" s="212"/>
      <c r="G42" s="212"/>
      <c r="H42" s="213"/>
      <c r="I42" s="1">
        <v>36</v>
      </c>
      <c r="J42" s="6">
        <v>10805560</v>
      </c>
      <c r="K42" s="6">
        <v>7786690</v>
      </c>
    </row>
    <row r="43" spans="1:11" ht="12.75" customHeight="1">
      <c r="A43" s="211" t="s">
        <v>82</v>
      </c>
      <c r="B43" s="212"/>
      <c r="C43" s="212"/>
      <c r="D43" s="212"/>
      <c r="E43" s="212"/>
      <c r="F43" s="212"/>
      <c r="G43" s="212"/>
      <c r="H43" s="213"/>
      <c r="I43" s="1">
        <v>37</v>
      </c>
      <c r="J43" s="6">
        <v>0</v>
      </c>
      <c r="K43" s="6">
        <v>0</v>
      </c>
    </row>
    <row r="44" spans="1:11" ht="12.75" customHeight="1">
      <c r="A44" s="211" t="s">
        <v>83</v>
      </c>
      <c r="B44" s="212"/>
      <c r="C44" s="212"/>
      <c r="D44" s="212"/>
      <c r="E44" s="212"/>
      <c r="F44" s="212"/>
      <c r="G44" s="212"/>
      <c r="H44" s="213"/>
      <c r="I44" s="1">
        <v>38</v>
      </c>
      <c r="J44" s="6">
        <v>0</v>
      </c>
      <c r="K44" s="6">
        <v>0</v>
      </c>
    </row>
    <row r="45" spans="1:11" ht="12.75" customHeight="1">
      <c r="A45" s="211" t="s">
        <v>84</v>
      </c>
      <c r="B45" s="212"/>
      <c r="C45" s="212"/>
      <c r="D45" s="212"/>
      <c r="E45" s="212"/>
      <c r="F45" s="212"/>
      <c r="G45" s="212"/>
      <c r="H45" s="213"/>
      <c r="I45" s="1">
        <v>39</v>
      </c>
      <c r="J45" s="6">
        <v>0</v>
      </c>
      <c r="K45" s="6">
        <v>0</v>
      </c>
    </row>
    <row r="46" spans="1:11" ht="12.75" customHeight="1">
      <c r="A46" s="211" t="s">
        <v>85</v>
      </c>
      <c r="B46" s="212"/>
      <c r="C46" s="212"/>
      <c r="D46" s="212"/>
      <c r="E46" s="212"/>
      <c r="F46" s="212"/>
      <c r="G46" s="212"/>
      <c r="H46" s="213"/>
      <c r="I46" s="1">
        <v>40</v>
      </c>
      <c r="J46" s="6">
        <v>0</v>
      </c>
      <c r="K46" s="6">
        <v>0</v>
      </c>
    </row>
    <row r="47" spans="1:11" ht="12.75" customHeight="1">
      <c r="A47" s="211" t="s">
        <v>86</v>
      </c>
      <c r="B47" s="212"/>
      <c r="C47" s="212"/>
      <c r="D47" s="212"/>
      <c r="E47" s="212"/>
      <c r="F47" s="212"/>
      <c r="G47" s="212"/>
      <c r="H47" s="213"/>
      <c r="I47" s="1">
        <v>41</v>
      </c>
      <c r="J47" s="6">
        <v>0</v>
      </c>
      <c r="K47" s="6">
        <v>0</v>
      </c>
    </row>
    <row r="48" spans="1:11" ht="12.75" customHeight="1">
      <c r="A48" s="211" t="s">
        <v>87</v>
      </c>
      <c r="B48" s="212"/>
      <c r="C48" s="212"/>
      <c r="D48" s="212"/>
      <c r="E48" s="212"/>
      <c r="F48" s="212"/>
      <c r="G48" s="212"/>
      <c r="H48" s="213"/>
      <c r="I48" s="1">
        <v>42</v>
      </c>
      <c r="J48" s="6">
        <v>0</v>
      </c>
      <c r="K48" s="6">
        <v>0</v>
      </c>
    </row>
    <row r="49" spans="1:11" ht="12.75" customHeight="1">
      <c r="A49" s="211" t="s">
        <v>88</v>
      </c>
      <c r="B49" s="212"/>
      <c r="C49" s="212"/>
      <c r="D49" s="212"/>
      <c r="E49" s="212"/>
      <c r="F49" s="212"/>
      <c r="G49" s="212"/>
      <c r="H49" s="213"/>
      <c r="I49" s="1">
        <v>43</v>
      </c>
      <c r="J49" s="47">
        <f>SUM(J50:J55)</f>
        <v>8558419</v>
      </c>
      <c r="K49" s="47">
        <f>SUM(K50:K55)</f>
        <v>8100908</v>
      </c>
    </row>
    <row r="50" spans="1:11" ht="12.75" customHeight="1">
      <c r="A50" s="211" t="s">
        <v>89</v>
      </c>
      <c r="B50" s="212"/>
      <c r="C50" s="212"/>
      <c r="D50" s="212"/>
      <c r="E50" s="212"/>
      <c r="F50" s="212"/>
      <c r="G50" s="212"/>
      <c r="H50" s="213"/>
      <c r="I50" s="1">
        <v>44</v>
      </c>
      <c r="J50" s="6">
        <v>0</v>
      </c>
      <c r="K50" s="6">
        <v>1356715</v>
      </c>
    </row>
    <row r="51" spans="1:11" ht="12.75" customHeight="1">
      <c r="A51" s="211" t="s">
        <v>90</v>
      </c>
      <c r="B51" s="212"/>
      <c r="C51" s="212"/>
      <c r="D51" s="212"/>
      <c r="E51" s="212"/>
      <c r="F51" s="212"/>
      <c r="G51" s="212"/>
      <c r="H51" s="213"/>
      <c r="I51" s="1">
        <v>45</v>
      </c>
      <c r="J51" s="6">
        <v>6146398</v>
      </c>
      <c r="K51" s="6">
        <v>5248421</v>
      </c>
    </row>
    <row r="52" spans="1:11" ht="12.75" customHeight="1">
      <c r="A52" s="211" t="s">
        <v>91</v>
      </c>
      <c r="B52" s="212"/>
      <c r="C52" s="212"/>
      <c r="D52" s="212"/>
      <c r="E52" s="212"/>
      <c r="F52" s="212"/>
      <c r="G52" s="212"/>
      <c r="H52" s="213"/>
      <c r="I52" s="1">
        <v>46</v>
      </c>
      <c r="J52" s="6">
        <v>0</v>
      </c>
      <c r="K52" s="6">
        <v>0</v>
      </c>
    </row>
    <row r="53" spans="1:11" ht="12.75" customHeight="1">
      <c r="A53" s="211" t="s">
        <v>92</v>
      </c>
      <c r="B53" s="212"/>
      <c r="C53" s="212"/>
      <c r="D53" s="212"/>
      <c r="E53" s="212"/>
      <c r="F53" s="212"/>
      <c r="G53" s="212"/>
      <c r="H53" s="213"/>
      <c r="I53" s="1">
        <v>47</v>
      </c>
      <c r="J53" s="6">
        <v>16753</v>
      </c>
      <c r="K53" s="6">
        <v>11916</v>
      </c>
    </row>
    <row r="54" spans="1:11" ht="12.75" customHeight="1">
      <c r="A54" s="211" t="s">
        <v>93</v>
      </c>
      <c r="B54" s="212"/>
      <c r="C54" s="212"/>
      <c r="D54" s="212"/>
      <c r="E54" s="212"/>
      <c r="F54" s="212"/>
      <c r="G54" s="212"/>
      <c r="H54" s="213"/>
      <c r="I54" s="1">
        <v>48</v>
      </c>
      <c r="J54" s="6">
        <v>42356</v>
      </c>
      <c r="K54" s="6">
        <v>42780</v>
      </c>
    </row>
    <row r="55" spans="1:11" ht="12.75" customHeight="1">
      <c r="A55" s="211" t="s">
        <v>94</v>
      </c>
      <c r="B55" s="212"/>
      <c r="C55" s="212"/>
      <c r="D55" s="212"/>
      <c r="E55" s="212"/>
      <c r="F55" s="212"/>
      <c r="G55" s="212"/>
      <c r="H55" s="213"/>
      <c r="I55" s="1">
        <v>49</v>
      </c>
      <c r="J55" s="6">
        <v>2352912</v>
      </c>
      <c r="K55" s="6">
        <v>1441076</v>
      </c>
    </row>
    <row r="56" spans="1:11" ht="12.75" customHeight="1">
      <c r="A56" s="211" t="s">
        <v>95</v>
      </c>
      <c r="B56" s="212"/>
      <c r="C56" s="212"/>
      <c r="D56" s="212"/>
      <c r="E56" s="212"/>
      <c r="F56" s="212"/>
      <c r="G56" s="212"/>
      <c r="H56" s="213"/>
      <c r="I56" s="1">
        <v>50</v>
      </c>
      <c r="J56" s="47">
        <f>SUM(J57:J63)</f>
        <v>7168536</v>
      </c>
      <c r="K56" s="47">
        <f>SUM(K57:K63)</f>
        <v>6490225</v>
      </c>
    </row>
    <row r="57" spans="1:11" ht="12.75" customHeight="1">
      <c r="A57" s="211" t="s">
        <v>67</v>
      </c>
      <c r="B57" s="212"/>
      <c r="C57" s="212"/>
      <c r="D57" s="212"/>
      <c r="E57" s="212"/>
      <c r="F57" s="212"/>
      <c r="G57" s="212"/>
      <c r="H57" s="213"/>
      <c r="I57" s="1">
        <v>51</v>
      </c>
      <c r="J57" s="6">
        <v>0</v>
      </c>
      <c r="K57" s="6"/>
    </row>
    <row r="58" spans="1:11" ht="12.75" customHeight="1">
      <c r="A58" s="211" t="s">
        <v>68</v>
      </c>
      <c r="B58" s="212"/>
      <c r="C58" s="212"/>
      <c r="D58" s="212"/>
      <c r="E58" s="212"/>
      <c r="F58" s="212"/>
      <c r="G58" s="212"/>
      <c r="H58" s="213"/>
      <c r="I58" s="1">
        <v>52</v>
      </c>
      <c r="J58" s="6">
        <v>0</v>
      </c>
      <c r="K58" s="6"/>
    </row>
    <row r="59" spans="1:11" ht="12.75" customHeight="1">
      <c r="A59" s="211" t="s">
        <v>69</v>
      </c>
      <c r="B59" s="212"/>
      <c r="C59" s="212"/>
      <c r="D59" s="212"/>
      <c r="E59" s="212"/>
      <c r="F59" s="212"/>
      <c r="G59" s="212"/>
      <c r="H59" s="213"/>
      <c r="I59" s="1">
        <v>53</v>
      </c>
      <c r="J59" s="6">
        <v>0</v>
      </c>
      <c r="K59" s="6"/>
    </row>
    <row r="60" spans="1:11" ht="12.75" customHeight="1">
      <c r="A60" s="211" t="s">
        <v>70</v>
      </c>
      <c r="B60" s="212"/>
      <c r="C60" s="212"/>
      <c r="D60" s="212"/>
      <c r="E60" s="212"/>
      <c r="F60" s="212"/>
      <c r="G60" s="212"/>
      <c r="H60" s="213"/>
      <c r="I60" s="1">
        <v>54</v>
      </c>
      <c r="J60" s="6">
        <v>0</v>
      </c>
      <c r="K60" s="6"/>
    </row>
    <row r="61" spans="1:11" ht="12.75" customHeight="1">
      <c r="A61" s="211" t="s">
        <v>71</v>
      </c>
      <c r="B61" s="212"/>
      <c r="C61" s="212"/>
      <c r="D61" s="212"/>
      <c r="E61" s="212"/>
      <c r="F61" s="212"/>
      <c r="G61" s="212"/>
      <c r="H61" s="213"/>
      <c r="I61" s="1">
        <v>55</v>
      </c>
      <c r="J61" s="6">
        <v>0</v>
      </c>
      <c r="K61" s="6"/>
    </row>
    <row r="62" spans="1:11" ht="12.75" customHeight="1">
      <c r="A62" s="211" t="s">
        <v>72</v>
      </c>
      <c r="B62" s="212"/>
      <c r="C62" s="212"/>
      <c r="D62" s="212"/>
      <c r="E62" s="212"/>
      <c r="F62" s="212"/>
      <c r="G62" s="212"/>
      <c r="H62" s="213"/>
      <c r="I62" s="1">
        <v>56</v>
      </c>
      <c r="J62" s="6">
        <v>7168536</v>
      </c>
      <c r="K62" s="6">
        <v>6490225</v>
      </c>
    </row>
    <row r="63" spans="1:11" ht="12.75" customHeight="1">
      <c r="A63" s="211" t="s">
        <v>96</v>
      </c>
      <c r="B63" s="212"/>
      <c r="C63" s="212"/>
      <c r="D63" s="212"/>
      <c r="E63" s="212"/>
      <c r="F63" s="212"/>
      <c r="G63" s="212"/>
      <c r="H63" s="213"/>
      <c r="I63" s="1">
        <v>57</v>
      </c>
      <c r="J63" s="6">
        <v>0</v>
      </c>
      <c r="K63" s="6"/>
    </row>
    <row r="64" spans="1:11" ht="12.75" customHeight="1">
      <c r="A64" s="211" t="s">
        <v>97</v>
      </c>
      <c r="B64" s="212"/>
      <c r="C64" s="212"/>
      <c r="D64" s="212"/>
      <c r="E64" s="212"/>
      <c r="F64" s="212"/>
      <c r="G64" s="212"/>
      <c r="H64" s="213"/>
      <c r="I64" s="1">
        <v>58</v>
      </c>
      <c r="J64" s="6">
        <v>36746036</v>
      </c>
      <c r="K64" s="6">
        <v>75471799</v>
      </c>
    </row>
    <row r="65" spans="1:11" ht="12.75" customHeight="1">
      <c r="A65" s="214" t="s">
        <v>98</v>
      </c>
      <c r="B65" s="215"/>
      <c r="C65" s="215"/>
      <c r="D65" s="215"/>
      <c r="E65" s="215"/>
      <c r="F65" s="215"/>
      <c r="G65" s="215"/>
      <c r="H65" s="216"/>
      <c r="I65" s="1">
        <v>59</v>
      </c>
      <c r="J65" s="6">
        <v>6881560</v>
      </c>
      <c r="K65" s="6">
        <v>3841945</v>
      </c>
    </row>
    <row r="66" spans="1:11" ht="12.75" customHeight="1">
      <c r="A66" s="214" t="s">
        <v>99</v>
      </c>
      <c r="B66" s="215"/>
      <c r="C66" s="215"/>
      <c r="D66" s="215"/>
      <c r="E66" s="215"/>
      <c r="F66" s="215"/>
      <c r="G66" s="215"/>
      <c r="H66" s="216"/>
      <c r="I66" s="1">
        <v>60</v>
      </c>
      <c r="J66" s="47">
        <f>J7+J8+J40+J65</f>
        <v>1498299924</v>
      </c>
      <c r="K66" s="47">
        <f>K7+K8+K40+K65</f>
        <v>1373118813</v>
      </c>
    </row>
    <row r="67" spans="1:11" ht="12.75" customHeight="1">
      <c r="A67" s="220" t="s">
        <v>100</v>
      </c>
      <c r="B67" s="221"/>
      <c r="C67" s="221"/>
      <c r="D67" s="221"/>
      <c r="E67" s="221"/>
      <c r="F67" s="221"/>
      <c r="G67" s="221"/>
      <c r="H67" s="222"/>
      <c r="I67" s="4">
        <v>61</v>
      </c>
      <c r="J67" s="7">
        <v>0</v>
      </c>
      <c r="K67" s="7">
        <v>0</v>
      </c>
    </row>
    <row r="68" spans="1:11" ht="12.75">
      <c r="A68" s="203" t="s">
        <v>147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.75" customHeight="1">
      <c r="A69" s="207" t="s">
        <v>101</v>
      </c>
      <c r="B69" s="208"/>
      <c r="C69" s="208"/>
      <c r="D69" s="208"/>
      <c r="E69" s="208"/>
      <c r="F69" s="208"/>
      <c r="G69" s="208"/>
      <c r="H69" s="225"/>
      <c r="I69" s="3">
        <v>62</v>
      </c>
      <c r="J69" s="48">
        <f>J70+J71+J72+J78+J79+J82+J85</f>
        <v>666502232</v>
      </c>
      <c r="K69" s="48">
        <f>K70+K71+K72+K78+K79+K82+K85</f>
        <v>622503453</v>
      </c>
    </row>
    <row r="70" spans="1:11" ht="12.75" customHeight="1">
      <c r="A70" s="211" t="s">
        <v>102</v>
      </c>
      <c r="B70" s="212"/>
      <c r="C70" s="212"/>
      <c r="D70" s="212"/>
      <c r="E70" s="212"/>
      <c r="F70" s="212"/>
      <c r="G70" s="212"/>
      <c r="H70" s="213"/>
      <c r="I70" s="1">
        <v>63</v>
      </c>
      <c r="J70" s="6">
        <v>436667250</v>
      </c>
      <c r="K70" s="6">
        <v>436667250</v>
      </c>
    </row>
    <row r="71" spans="1:11" ht="12.75" customHeight="1">
      <c r="A71" s="211" t="s">
        <v>103</v>
      </c>
      <c r="B71" s="212"/>
      <c r="C71" s="212"/>
      <c r="D71" s="212"/>
      <c r="E71" s="212"/>
      <c r="F71" s="212"/>
      <c r="G71" s="212"/>
      <c r="H71" s="213"/>
      <c r="I71" s="1">
        <v>64</v>
      </c>
      <c r="J71" s="6">
        <v>68425976</v>
      </c>
      <c r="K71" s="6">
        <v>68425976</v>
      </c>
    </row>
    <row r="72" spans="1:11" ht="12.75" customHeight="1">
      <c r="A72" s="211" t="s">
        <v>104</v>
      </c>
      <c r="B72" s="212"/>
      <c r="C72" s="212"/>
      <c r="D72" s="212"/>
      <c r="E72" s="212"/>
      <c r="F72" s="212"/>
      <c r="G72" s="212"/>
      <c r="H72" s="213"/>
      <c r="I72" s="1">
        <v>65</v>
      </c>
      <c r="J72" s="47">
        <f>J73+J74-J75+J76+J77</f>
        <v>55000000</v>
      </c>
      <c r="K72" s="47">
        <f>K73+K74-K75+K76+K77</f>
        <v>55000000</v>
      </c>
    </row>
    <row r="73" spans="1:11" ht="12.75" customHeight="1">
      <c r="A73" s="211" t="s">
        <v>105</v>
      </c>
      <c r="B73" s="212"/>
      <c r="C73" s="212"/>
      <c r="D73" s="212"/>
      <c r="E73" s="212"/>
      <c r="F73" s="212"/>
      <c r="G73" s="212"/>
      <c r="H73" s="213"/>
      <c r="I73" s="1">
        <v>66</v>
      </c>
      <c r="J73" s="6">
        <v>0</v>
      </c>
      <c r="K73" s="6"/>
    </row>
    <row r="74" spans="1:11" ht="12.75" customHeight="1">
      <c r="A74" s="211" t="s">
        <v>106</v>
      </c>
      <c r="B74" s="212"/>
      <c r="C74" s="212"/>
      <c r="D74" s="212"/>
      <c r="E74" s="212"/>
      <c r="F74" s="212"/>
      <c r="G74" s="212"/>
      <c r="H74" s="213"/>
      <c r="I74" s="1">
        <v>67</v>
      </c>
      <c r="J74" s="6">
        <v>996600</v>
      </c>
      <c r="K74" s="6">
        <v>996600</v>
      </c>
    </row>
    <row r="75" spans="1:11" ht="12.75" customHeight="1">
      <c r="A75" s="211" t="s">
        <v>107</v>
      </c>
      <c r="B75" s="212"/>
      <c r="C75" s="212"/>
      <c r="D75" s="212"/>
      <c r="E75" s="212"/>
      <c r="F75" s="212"/>
      <c r="G75" s="212"/>
      <c r="H75" s="213"/>
      <c r="I75" s="1">
        <v>68</v>
      </c>
      <c r="J75" s="6">
        <v>996600</v>
      </c>
      <c r="K75" s="6">
        <v>996600</v>
      </c>
    </row>
    <row r="76" spans="1:11" ht="12.75" customHeight="1">
      <c r="A76" s="211" t="s">
        <v>108</v>
      </c>
      <c r="B76" s="212"/>
      <c r="C76" s="212"/>
      <c r="D76" s="212"/>
      <c r="E76" s="212"/>
      <c r="F76" s="212"/>
      <c r="G76" s="212"/>
      <c r="H76" s="213"/>
      <c r="I76" s="1">
        <v>69</v>
      </c>
      <c r="J76" s="6">
        <v>0</v>
      </c>
      <c r="K76" s="6">
        <v>0</v>
      </c>
    </row>
    <row r="77" spans="1:11" ht="12.75" customHeight="1">
      <c r="A77" s="211" t="s">
        <v>109</v>
      </c>
      <c r="B77" s="212"/>
      <c r="C77" s="212"/>
      <c r="D77" s="212"/>
      <c r="E77" s="212"/>
      <c r="F77" s="212"/>
      <c r="G77" s="212"/>
      <c r="H77" s="213"/>
      <c r="I77" s="1">
        <v>70</v>
      </c>
      <c r="J77" s="6">
        <v>55000000</v>
      </c>
      <c r="K77" s="6">
        <v>55000000</v>
      </c>
    </row>
    <row r="78" spans="1:11" ht="12.75" customHeight="1">
      <c r="A78" s="211" t="s">
        <v>110</v>
      </c>
      <c r="B78" s="212"/>
      <c r="C78" s="212"/>
      <c r="D78" s="212"/>
      <c r="E78" s="212"/>
      <c r="F78" s="212"/>
      <c r="G78" s="212"/>
      <c r="H78" s="213"/>
      <c r="I78" s="1">
        <v>71</v>
      </c>
      <c r="J78" s="6">
        <v>54833836</v>
      </c>
      <c r="K78" s="6">
        <v>-8081787</v>
      </c>
    </row>
    <row r="79" spans="1:11" ht="12.75" customHeight="1">
      <c r="A79" s="211" t="s">
        <v>111</v>
      </c>
      <c r="B79" s="212"/>
      <c r="C79" s="212"/>
      <c r="D79" s="212"/>
      <c r="E79" s="212"/>
      <c r="F79" s="212"/>
      <c r="G79" s="212"/>
      <c r="H79" s="213"/>
      <c r="I79" s="1">
        <v>72</v>
      </c>
      <c r="J79" s="47">
        <f>J80-J81</f>
        <v>10967347</v>
      </c>
      <c r="K79" s="47">
        <f>K80-K81</f>
        <v>51575169</v>
      </c>
    </row>
    <row r="80" spans="1:11" ht="12.75" customHeight="1">
      <c r="A80" s="217" t="s">
        <v>112</v>
      </c>
      <c r="B80" s="218"/>
      <c r="C80" s="218"/>
      <c r="D80" s="218"/>
      <c r="E80" s="218"/>
      <c r="F80" s="218"/>
      <c r="G80" s="218"/>
      <c r="H80" s="219"/>
      <c r="I80" s="1">
        <v>73</v>
      </c>
      <c r="J80" s="6">
        <v>10967347</v>
      </c>
      <c r="K80" s="6">
        <v>51575169</v>
      </c>
    </row>
    <row r="81" spans="1:11" ht="12.75" customHeight="1">
      <c r="A81" s="217" t="s">
        <v>113</v>
      </c>
      <c r="B81" s="218"/>
      <c r="C81" s="218"/>
      <c r="D81" s="218"/>
      <c r="E81" s="218"/>
      <c r="F81" s="218"/>
      <c r="G81" s="218"/>
      <c r="H81" s="219"/>
      <c r="I81" s="1">
        <v>74</v>
      </c>
      <c r="J81" s="6">
        <v>0</v>
      </c>
      <c r="K81" s="6">
        <v>0</v>
      </c>
    </row>
    <row r="82" spans="1:11" ht="12.75" customHeight="1">
      <c r="A82" s="211" t="s">
        <v>114</v>
      </c>
      <c r="B82" s="212"/>
      <c r="C82" s="212"/>
      <c r="D82" s="212"/>
      <c r="E82" s="212"/>
      <c r="F82" s="212"/>
      <c r="G82" s="212"/>
      <c r="H82" s="213"/>
      <c r="I82" s="1">
        <v>75</v>
      </c>
      <c r="J82" s="47">
        <f>J83-J84</f>
        <v>40607823</v>
      </c>
      <c r="K82" s="47">
        <f>K83-K84</f>
        <v>18916845</v>
      </c>
    </row>
    <row r="83" spans="1:11" ht="12.75" customHeight="1">
      <c r="A83" s="217" t="s">
        <v>115</v>
      </c>
      <c r="B83" s="218"/>
      <c r="C83" s="218"/>
      <c r="D83" s="218"/>
      <c r="E83" s="218"/>
      <c r="F83" s="218"/>
      <c r="G83" s="218"/>
      <c r="H83" s="219"/>
      <c r="I83" s="1">
        <v>76</v>
      </c>
      <c r="J83" s="6">
        <v>40607823</v>
      </c>
      <c r="K83" s="6">
        <v>18916845</v>
      </c>
    </row>
    <row r="84" spans="1:11" ht="12.75" customHeight="1">
      <c r="A84" s="217" t="s">
        <v>116</v>
      </c>
      <c r="B84" s="218"/>
      <c r="C84" s="218"/>
      <c r="D84" s="218"/>
      <c r="E84" s="218"/>
      <c r="F84" s="218"/>
      <c r="G84" s="218"/>
      <c r="H84" s="219"/>
      <c r="I84" s="1">
        <v>77</v>
      </c>
      <c r="J84" s="6">
        <v>0</v>
      </c>
      <c r="K84" s="6">
        <v>0</v>
      </c>
    </row>
    <row r="85" spans="1:11" ht="12.75" customHeight="1">
      <c r="A85" s="211" t="s">
        <v>117</v>
      </c>
      <c r="B85" s="212"/>
      <c r="C85" s="212"/>
      <c r="D85" s="212"/>
      <c r="E85" s="212"/>
      <c r="F85" s="212"/>
      <c r="G85" s="212"/>
      <c r="H85" s="213"/>
      <c r="I85" s="1">
        <v>78</v>
      </c>
      <c r="J85" s="6">
        <v>0</v>
      </c>
      <c r="K85" s="6">
        <v>0</v>
      </c>
    </row>
    <row r="86" spans="1:11" ht="12.75" customHeight="1">
      <c r="A86" s="214" t="s">
        <v>118</v>
      </c>
      <c r="B86" s="215"/>
      <c r="C86" s="215"/>
      <c r="D86" s="215"/>
      <c r="E86" s="215"/>
      <c r="F86" s="215"/>
      <c r="G86" s="215"/>
      <c r="H86" s="216"/>
      <c r="I86" s="1">
        <v>79</v>
      </c>
      <c r="J86" s="47">
        <f>SUM(J87:J89)</f>
        <v>0</v>
      </c>
      <c r="K86" s="47">
        <f>SUM(K87:K89)</f>
        <v>0</v>
      </c>
    </row>
    <row r="87" spans="1:11" ht="12.75" customHeight="1">
      <c r="A87" s="211" t="s">
        <v>119</v>
      </c>
      <c r="B87" s="212"/>
      <c r="C87" s="212"/>
      <c r="D87" s="212"/>
      <c r="E87" s="212"/>
      <c r="F87" s="212"/>
      <c r="G87" s="212"/>
      <c r="H87" s="213"/>
      <c r="I87" s="1">
        <v>80</v>
      </c>
      <c r="J87" s="6">
        <v>0</v>
      </c>
      <c r="K87" s="6">
        <v>0</v>
      </c>
    </row>
    <row r="88" spans="1:11" ht="12.75" customHeight="1">
      <c r="A88" s="211" t="s">
        <v>120</v>
      </c>
      <c r="B88" s="212"/>
      <c r="C88" s="212"/>
      <c r="D88" s="212"/>
      <c r="E88" s="212"/>
      <c r="F88" s="212"/>
      <c r="G88" s="212"/>
      <c r="H88" s="213"/>
      <c r="I88" s="1">
        <v>81</v>
      </c>
      <c r="J88" s="6">
        <v>0</v>
      </c>
      <c r="K88" s="6">
        <v>0</v>
      </c>
    </row>
    <row r="89" spans="1:11" ht="12.75" customHeight="1">
      <c r="A89" s="211" t="s">
        <v>121</v>
      </c>
      <c r="B89" s="212"/>
      <c r="C89" s="212"/>
      <c r="D89" s="212"/>
      <c r="E89" s="212"/>
      <c r="F89" s="212"/>
      <c r="G89" s="212"/>
      <c r="H89" s="213"/>
      <c r="I89" s="1">
        <v>82</v>
      </c>
      <c r="J89" s="6">
        <v>0</v>
      </c>
      <c r="K89" s="6">
        <v>0</v>
      </c>
    </row>
    <row r="90" spans="1:11" ht="12.75" customHeight="1">
      <c r="A90" s="214" t="s">
        <v>122</v>
      </c>
      <c r="B90" s="215"/>
      <c r="C90" s="215"/>
      <c r="D90" s="215"/>
      <c r="E90" s="215"/>
      <c r="F90" s="215"/>
      <c r="G90" s="215"/>
      <c r="H90" s="216"/>
      <c r="I90" s="1">
        <v>83</v>
      </c>
      <c r="J90" s="47">
        <f>SUM(J91:J99)</f>
        <v>737909247</v>
      </c>
      <c r="K90" s="47">
        <f>SUM(K91:K99)</f>
        <v>694046691</v>
      </c>
    </row>
    <row r="91" spans="1:11" ht="12.75" customHeight="1">
      <c r="A91" s="211" t="s">
        <v>123</v>
      </c>
      <c r="B91" s="212"/>
      <c r="C91" s="212"/>
      <c r="D91" s="212"/>
      <c r="E91" s="212"/>
      <c r="F91" s="212"/>
      <c r="G91" s="212"/>
      <c r="H91" s="213"/>
      <c r="I91" s="1">
        <v>84</v>
      </c>
      <c r="J91" s="6">
        <v>0</v>
      </c>
      <c r="K91" s="6">
        <v>0</v>
      </c>
    </row>
    <row r="92" spans="1:11" ht="12.75" customHeight="1">
      <c r="A92" s="211" t="s">
        <v>124</v>
      </c>
      <c r="B92" s="212"/>
      <c r="C92" s="212"/>
      <c r="D92" s="212"/>
      <c r="E92" s="212"/>
      <c r="F92" s="212"/>
      <c r="G92" s="212"/>
      <c r="H92" s="213"/>
      <c r="I92" s="1">
        <v>85</v>
      </c>
      <c r="J92" s="6">
        <v>0</v>
      </c>
      <c r="K92" s="6">
        <v>0</v>
      </c>
    </row>
    <row r="93" spans="1:11" ht="12.75" customHeight="1">
      <c r="A93" s="211" t="s">
        <v>125</v>
      </c>
      <c r="B93" s="212"/>
      <c r="C93" s="212"/>
      <c r="D93" s="212"/>
      <c r="E93" s="212"/>
      <c r="F93" s="212"/>
      <c r="G93" s="212"/>
      <c r="H93" s="213"/>
      <c r="I93" s="1">
        <v>86</v>
      </c>
      <c r="J93" s="6">
        <v>737909247</v>
      </c>
      <c r="K93" s="6">
        <v>694046691</v>
      </c>
    </row>
    <row r="94" spans="1:11" ht="12.75" customHeight="1">
      <c r="A94" s="211" t="s">
        <v>126</v>
      </c>
      <c r="B94" s="212"/>
      <c r="C94" s="212"/>
      <c r="D94" s="212"/>
      <c r="E94" s="212"/>
      <c r="F94" s="212"/>
      <c r="G94" s="212"/>
      <c r="H94" s="213"/>
      <c r="I94" s="1">
        <v>87</v>
      </c>
      <c r="J94" s="6">
        <v>0</v>
      </c>
      <c r="K94" s="6">
        <v>0</v>
      </c>
    </row>
    <row r="95" spans="1:11" ht="12.75" customHeight="1">
      <c r="A95" s="211" t="s">
        <v>127</v>
      </c>
      <c r="B95" s="212"/>
      <c r="C95" s="212"/>
      <c r="D95" s="212"/>
      <c r="E95" s="212"/>
      <c r="F95" s="212"/>
      <c r="G95" s="212"/>
      <c r="H95" s="213"/>
      <c r="I95" s="1">
        <v>88</v>
      </c>
      <c r="J95" s="6">
        <v>0</v>
      </c>
      <c r="K95" s="6">
        <v>0</v>
      </c>
    </row>
    <row r="96" spans="1:11" ht="12.75" customHeight="1">
      <c r="A96" s="211" t="s">
        <v>128</v>
      </c>
      <c r="B96" s="212"/>
      <c r="C96" s="212"/>
      <c r="D96" s="212"/>
      <c r="E96" s="212"/>
      <c r="F96" s="212"/>
      <c r="G96" s="212"/>
      <c r="H96" s="213"/>
      <c r="I96" s="1">
        <v>89</v>
      </c>
      <c r="J96" s="6">
        <v>0</v>
      </c>
      <c r="K96" s="6">
        <v>0</v>
      </c>
    </row>
    <row r="97" spans="1:11" ht="12.75" customHeight="1">
      <c r="A97" s="211" t="s">
        <v>129</v>
      </c>
      <c r="B97" s="212"/>
      <c r="C97" s="212"/>
      <c r="D97" s="212"/>
      <c r="E97" s="212"/>
      <c r="F97" s="212"/>
      <c r="G97" s="212"/>
      <c r="H97" s="213"/>
      <c r="I97" s="1">
        <v>90</v>
      </c>
      <c r="J97" s="6">
        <v>0</v>
      </c>
      <c r="K97" s="6">
        <v>0</v>
      </c>
    </row>
    <row r="98" spans="1:11" ht="12.75" customHeight="1">
      <c r="A98" s="211" t="s">
        <v>130</v>
      </c>
      <c r="B98" s="212"/>
      <c r="C98" s="212"/>
      <c r="D98" s="212"/>
      <c r="E98" s="212"/>
      <c r="F98" s="212"/>
      <c r="G98" s="212"/>
      <c r="H98" s="213"/>
      <c r="I98" s="1">
        <v>91</v>
      </c>
      <c r="J98" s="6">
        <v>0</v>
      </c>
      <c r="K98" s="6">
        <v>0</v>
      </c>
    </row>
    <row r="99" spans="1:11" ht="12.75" customHeight="1">
      <c r="A99" s="211" t="s">
        <v>131</v>
      </c>
      <c r="B99" s="212"/>
      <c r="C99" s="212"/>
      <c r="D99" s="212"/>
      <c r="E99" s="212"/>
      <c r="F99" s="212"/>
      <c r="G99" s="212"/>
      <c r="H99" s="213"/>
      <c r="I99" s="1">
        <v>92</v>
      </c>
      <c r="J99" s="6">
        <v>0</v>
      </c>
      <c r="K99" s="6">
        <v>0</v>
      </c>
    </row>
    <row r="100" spans="1:11" ht="12.75" customHeight="1">
      <c r="A100" s="214" t="s">
        <v>132</v>
      </c>
      <c r="B100" s="215"/>
      <c r="C100" s="215"/>
      <c r="D100" s="215"/>
      <c r="E100" s="215"/>
      <c r="F100" s="215"/>
      <c r="G100" s="215"/>
      <c r="H100" s="216"/>
      <c r="I100" s="1">
        <v>93</v>
      </c>
      <c r="J100" s="47">
        <f>SUM(J101:J112)</f>
        <v>88461404</v>
      </c>
      <c r="K100" s="47">
        <f>SUM(K101:K112)</f>
        <v>52070567</v>
      </c>
    </row>
    <row r="101" spans="1:11" ht="12.75" customHeight="1">
      <c r="A101" s="211" t="s">
        <v>123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6">
        <v>55566</v>
      </c>
      <c r="K101" s="6">
        <v>6910290</v>
      </c>
    </row>
    <row r="102" spans="1:11" ht="12.75" customHeight="1">
      <c r="A102" s="211" t="s">
        <v>124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6">
        <v>0</v>
      </c>
      <c r="K102" s="6">
        <v>0</v>
      </c>
    </row>
    <row r="103" spans="1:11" ht="12.75" customHeight="1">
      <c r="A103" s="211" t="s">
        <v>125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6">
        <v>67252685</v>
      </c>
      <c r="K103" s="6">
        <v>30444505</v>
      </c>
    </row>
    <row r="104" spans="1:11" ht="12.75" customHeight="1">
      <c r="A104" s="211" t="s">
        <v>126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6">
        <v>7811867</v>
      </c>
      <c r="K104" s="6">
        <v>7072561</v>
      </c>
    </row>
    <row r="105" spans="1:11" ht="12.75" customHeight="1">
      <c r="A105" s="211" t="s">
        <v>127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6">
        <v>7911957</v>
      </c>
      <c r="K105" s="6">
        <v>2983366</v>
      </c>
    </row>
    <row r="106" spans="1:11" ht="12.75" customHeight="1">
      <c r="A106" s="211" t="s">
        <v>128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6">
        <v>0</v>
      </c>
      <c r="K106" s="6">
        <v>0</v>
      </c>
    </row>
    <row r="107" spans="1:11" ht="12.75" customHeight="1">
      <c r="A107" s="211" t="s">
        <v>133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6">
        <v>0</v>
      </c>
      <c r="K107" s="6">
        <v>0</v>
      </c>
    </row>
    <row r="108" spans="1:11" ht="12.75" customHeight="1">
      <c r="A108" s="211" t="s">
        <v>134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6">
        <v>5300988</v>
      </c>
      <c r="K108" s="6">
        <v>4523360</v>
      </c>
    </row>
    <row r="109" spans="1:11" ht="12.75" customHeight="1">
      <c r="A109" s="211" t="s">
        <v>135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6">
        <v>61921</v>
      </c>
      <c r="K109" s="6">
        <v>60224</v>
      </c>
    </row>
    <row r="110" spans="1:11" ht="12.75" customHeight="1">
      <c r="A110" s="211" t="s">
        <v>136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6">
        <v>30909</v>
      </c>
      <c r="K110" s="6">
        <v>30909</v>
      </c>
    </row>
    <row r="111" spans="1:11" ht="12.75" customHeight="1">
      <c r="A111" s="211" t="s">
        <v>137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6">
        <v>0</v>
      </c>
      <c r="K111" s="6">
        <v>0</v>
      </c>
    </row>
    <row r="112" spans="1:11" ht="12.75" customHeight="1">
      <c r="A112" s="211" t="s">
        <v>138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6">
        <v>35511</v>
      </c>
      <c r="K112" s="6">
        <v>45352</v>
      </c>
    </row>
    <row r="113" spans="1:11" ht="25.5" customHeight="1">
      <c r="A113" s="214" t="s">
        <v>139</v>
      </c>
      <c r="B113" s="215"/>
      <c r="C113" s="215"/>
      <c r="D113" s="215"/>
      <c r="E113" s="215"/>
      <c r="F113" s="215"/>
      <c r="G113" s="215"/>
      <c r="H113" s="216"/>
      <c r="I113" s="1">
        <v>106</v>
      </c>
      <c r="J113" s="6">
        <v>5427041</v>
      </c>
      <c r="K113" s="6">
        <v>4498102</v>
      </c>
    </row>
    <row r="114" spans="1:11" ht="12.75" customHeight="1">
      <c r="A114" s="214" t="s">
        <v>140</v>
      </c>
      <c r="B114" s="215"/>
      <c r="C114" s="215"/>
      <c r="D114" s="215"/>
      <c r="E114" s="215"/>
      <c r="F114" s="215"/>
      <c r="G114" s="215"/>
      <c r="H114" s="216"/>
      <c r="I114" s="1">
        <v>107</v>
      </c>
      <c r="J114" s="47">
        <f>J69+J86+J90+J100+J113</f>
        <v>1498299924</v>
      </c>
      <c r="K114" s="47">
        <f>K69+K86+K90+K100+K113</f>
        <v>1373118813</v>
      </c>
    </row>
    <row r="115" spans="1:11" ht="12.75" customHeight="1">
      <c r="A115" s="200" t="s">
        <v>141</v>
      </c>
      <c r="B115" s="201"/>
      <c r="C115" s="201"/>
      <c r="D115" s="201"/>
      <c r="E115" s="201"/>
      <c r="F115" s="201"/>
      <c r="G115" s="201"/>
      <c r="H115" s="202"/>
      <c r="I115" s="2">
        <v>108</v>
      </c>
      <c r="J115" s="7">
        <v>0</v>
      </c>
      <c r="K115" s="7">
        <v>0</v>
      </c>
    </row>
    <row r="116" spans="1:11" ht="12.75">
      <c r="A116" s="203" t="s">
        <v>142</v>
      </c>
      <c r="B116" s="204"/>
      <c r="C116" s="204"/>
      <c r="D116" s="204"/>
      <c r="E116" s="204"/>
      <c r="F116" s="204"/>
      <c r="G116" s="204"/>
      <c r="H116" s="204"/>
      <c r="I116" s="205"/>
      <c r="J116" s="205"/>
      <c r="K116" s="206"/>
    </row>
    <row r="117" spans="1:11" ht="12.75">
      <c r="A117" s="207" t="s">
        <v>143</v>
      </c>
      <c r="B117" s="208"/>
      <c r="C117" s="208"/>
      <c r="D117" s="208"/>
      <c r="E117" s="208"/>
      <c r="F117" s="208"/>
      <c r="G117" s="208"/>
      <c r="H117" s="208"/>
      <c r="I117" s="209"/>
      <c r="J117" s="209"/>
      <c r="K117" s="210"/>
    </row>
    <row r="118" spans="1:11" ht="12.75" customHeight="1">
      <c r="A118" s="211" t="s">
        <v>144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6"/>
      <c r="K118" s="6"/>
    </row>
    <row r="119" spans="1:11" ht="12.75" customHeight="1">
      <c r="A119" s="193" t="s">
        <v>145</v>
      </c>
      <c r="B119" s="194"/>
      <c r="C119" s="194"/>
      <c r="D119" s="194"/>
      <c r="E119" s="194"/>
      <c r="F119" s="194"/>
      <c r="G119" s="194"/>
      <c r="H119" s="195"/>
      <c r="I119" s="4">
        <v>110</v>
      </c>
      <c r="J119" s="7"/>
      <c r="K119" s="7"/>
    </row>
    <row r="120" spans="1:11" ht="12.75">
      <c r="A120" s="196" t="s">
        <v>146</v>
      </c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</row>
    <row r="121" spans="1:11" ht="12.75">
      <c r="A121" s="198"/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J63:K63 J72:K72 K52 J66:K66 J76:K76 K73 J79:K79 J82:K82 J81" unlockedFormula="1"/>
    <ignoredError sqref="J35:K35 J56:K5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0">
      <selection activeCell="K59" sqref="K59"/>
    </sheetView>
  </sheetViews>
  <sheetFormatPr defaultColWidth="9.140625" defaultRowHeight="12.75"/>
  <cols>
    <col min="1" max="7" width="9.140625" style="46" customWidth="1"/>
    <col min="8" max="8" width="9.8515625" style="46" customWidth="1"/>
    <col min="9" max="9" width="9.140625" style="46" customWidth="1"/>
    <col min="10" max="10" width="11.140625" style="46" bestFit="1" customWidth="1"/>
    <col min="11" max="11" width="10.421875" style="46" bestFit="1" customWidth="1"/>
    <col min="12" max="12" width="11.28125" style="46" customWidth="1"/>
    <col min="13" max="13" width="10.28125" style="46" customWidth="1"/>
    <col min="14" max="16384" width="9.140625" style="46" customWidth="1"/>
  </cols>
  <sheetData>
    <row r="1" spans="1:13" ht="12.75" customHeight="1">
      <c r="A1" s="226" t="s">
        <v>148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12.75" customHeight="1">
      <c r="A2" s="240" t="s">
        <v>308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2.75" customHeight="1">
      <c r="A3" s="259" t="s">
        <v>297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</row>
    <row r="4" spans="1:13" ht="23.25" customHeight="1">
      <c r="A4" s="231" t="s">
        <v>44</v>
      </c>
      <c r="B4" s="232"/>
      <c r="C4" s="232"/>
      <c r="D4" s="232"/>
      <c r="E4" s="232"/>
      <c r="F4" s="232"/>
      <c r="G4" s="232"/>
      <c r="H4" s="233"/>
      <c r="I4" s="52" t="s">
        <v>47</v>
      </c>
      <c r="J4" s="257" t="s">
        <v>214</v>
      </c>
      <c r="K4" s="257"/>
      <c r="L4" s="257" t="s">
        <v>215</v>
      </c>
      <c r="M4" s="257"/>
    </row>
    <row r="5" spans="1:13" ht="12.75">
      <c r="A5" s="258"/>
      <c r="B5" s="258"/>
      <c r="C5" s="258"/>
      <c r="D5" s="258"/>
      <c r="E5" s="258"/>
      <c r="F5" s="258"/>
      <c r="G5" s="258"/>
      <c r="H5" s="258"/>
      <c r="I5" s="52"/>
      <c r="J5" s="54" t="s">
        <v>216</v>
      </c>
      <c r="K5" s="54" t="s">
        <v>218</v>
      </c>
      <c r="L5" s="54" t="s">
        <v>216</v>
      </c>
      <c r="M5" s="54" t="s">
        <v>217</v>
      </c>
    </row>
    <row r="6" spans="1:13" ht="12.75">
      <c r="A6" s="257">
        <v>1</v>
      </c>
      <c r="B6" s="257"/>
      <c r="C6" s="257"/>
      <c r="D6" s="257"/>
      <c r="E6" s="257"/>
      <c r="F6" s="257"/>
      <c r="G6" s="257"/>
      <c r="H6" s="257"/>
      <c r="I6" s="56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 customHeight="1">
      <c r="A7" s="207" t="s">
        <v>151</v>
      </c>
      <c r="B7" s="208"/>
      <c r="C7" s="208"/>
      <c r="D7" s="208"/>
      <c r="E7" s="208"/>
      <c r="F7" s="208"/>
      <c r="G7" s="208"/>
      <c r="H7" s="225"/>
      <c r="I7" s="3">
        <v>111</v>
      </c>
      <c r="J7" s="48">
        <f>SUM(J8:J9)</f>
        <v>126430564</v>
      </c>
      <c r="K7" s="48">
        <f>SUM(K8:K9)</f>
        <v>62235844</v>
      </c>
      <c r="L7" s="48">
        <f>SUM(L8:L9)</f>
        <v>145123255</v>
      </c>
      <c r="M7" s="48">
        <f>SUM(M8:M9)</f>
        <v>58645044</v>
      </c>
    </row>
    <row r="8" spans="1:13" ht="12.75" customHeight="1">
      <c r="A8" s="214" t="s">
        <v>152</v>
      </c>
      <c r="B8" s="215"/>
      <c r="C8" s="215"/>
      <c r="D8" s="215"/>
      <c r="E8" s="215"/>
      <c r="F8" s="215"/>
      <c r="G8" s="215"/>
      <c r="H8" s="216"/>
      <c r="I8" s="1">
        <v>112</v>
      </c>
      <c r="J8" s="6">
        <v>125359181</v>
      </c>
      <c r="K8" s="6">
        <v>61624431</v>
      </c>
      <c r="L8" s="6">
        <v>143149024</v>
      </c>
      <c r="M8" s="6">
        <v>58327246</v>
      </c>
    </row>
    <row r="9" spans="1:13" ht="12.75" customHeight="1">
      <c r="A9" s="214" t="s">
        <v>153</v>
      </c>
      <c r="B9" s="215"/>
      <c r="C9" s="215"/>
      <c r="D9" s="215"/>
      <c r="E9" s="215"/>
      <c r="F9" s="215"/>
      <c r="G9" s="215"/>
      <c r="H9" s="216"/>
      <c r="I9" s="1">
        <v>113</v>
      </c>
      <c r="J9" s="6">
        <v>1071383</v>
      </c>
      <c r="K9" s="6">
        <v>611413</v>
      </c>
      <c r="L9" s="6">
        <v>1974231</v>
      </c>
      <c r="M9" s="6">
        <v>317798</v>
      </c>
    </row>
    <row r="10" spans="1:13" ht="12.75" customHeight="1">
      <c r="A10" s="214" t="s">
        <v>154</v>
      </c>
      <c r="B10" s="215"/>
      <c r="C10" s="215"/>
      <c r="D10" s="215"/>
      <c r="E10" s="215"/>
      <c r="F10" s="215"/>
      <c r="G10" s="215"/>
      <c r="H10" s="216"/>
      <c r="I10" s="1">
        <v>114</v>
      </c>
      <c r="J10" s="47">
        <f>J11+J12+J16+J20+J21+J22+J25+J26</f>
        <v>84302722</v>
      </c>
      <c r="K10" s="47">
        <f>K11+K12+K16+K20+K21+K22+K25+K26</f>
        <v>44361375</v>
      </c>
      <c r="L10" s="47">
        <f>L11+L12+L16+L20+L21+L22+L25+L26</f>
        <v>112686874</v>
      </c>
      <c r="M10" s="47">
        <f>M11+M12+M16+M20+M21+M22+M25+M26</f>
        <v>51072330</v>
      </c>
    </row>
    <row r="11" spans="1:13" ht="12.75" customHeight="1">
      <c r="A11" s="214" t="s">
        <v>155</v>
      </c>
      <c r="B11" s="215"/>
      <c r="C11" s="215"/>
      <c r="D11" s="215"/>
      <c r="E11" s="215"/>
      <c r="F11" s="215"/>
      <c r="G11" s="215"/>
      <c r="H11" s="216"/>
      <c r="I11" s="1">
        <v>115</v>
      </c>
      <c r="J11" s="6">
        <v>0</v>
      </c>
      <c r="K11" s="6">
        <v>0</v>
      </c>
      <c r="L11" s="6">
        <v>0</v>
      </c>
      <c r="M11" s="6">
        <v>0</v>
      </c>
    </row>
    <row r="12" spans="1:13" ht="12.75" customHeight="1">
      <c r="A12" s="214" t="s">
        <v>156</v>
      </c>
      <c r="B12" s="215"/>
      <c r="C12" s="215"/>
      <c r="D12" s="215"/>
      <c r="E12" s="215"/>
      <c r="F12" s="215"/>
      <c r="G12" s="215"/>
      <c r="H12" s="216"/>
      <c r="I12" s="1">
        <v>116</v>
      </c>
      <c r="J12" s="47">
        <f>SUM(J13:J15)</f>
        <v>22409667</v>
      </c>
      <c r="K12" s="47">
        <f>SUM(K13:K15)</f>
        <v>12357131</v>
      </c>
      <c r="L12" s="47">
        <f>SUM(L13:L15)</f>
        <v>52616929</v>
      </c>
      <c r="M12" s="47">
        <f>SUM(M13:M15)</f>
        <v>22982604</v>
      </c>
    </row>
    <row r="13" spans="1:13" ht="12.75" customHeight="1">
      <c r="A13" s="211" t="s">
        <v>157</v>
      </c>
      <c r="B13" s="212"/>
      <c r="C13" s="212"/>
      <c r="D13" s="212"/>
      <c r="E13" s="212"/>
      <c r="F13" s="212"/>
      <c r="G13" s="212"/>
      <c r="H13" s="213"/>
      <c r="I13" s="1">
        <v>117</v>
      </c>
      <c r="J13" s="6">
        <v>5844793</v>
      </c>
      <c r="K13" s="6">
        <v>3324441</v>
      </c>
      <c r="L13" s="6">
        <v>20319051</v>
      </c>
      <c r="M13" s="6">
        <v>9802087</v>
      </c>
    </row>
    <row r="14" spans="1:13" ht="12.75" customHeight="1">
      <c r="A14" s="211" t="s">
        <v>158</v>
      </c>
      <c r="B14" s="212"/>
      <c r="C14" s="212"/>
      <c r="D14" s="212"/>
      <c r="E14" s="212"/>
      <c r="F14" s="212"/>
      <c r="G14" s="212"/>
      <c r="H14" s="213"/>
      <c r="I14" s="1">
        <v>118</v>
      </c>
      <c r="J14" s="6">
        <v>0</v>
      </c>
      <c r="K14" s="6">
        <v>0</v>
      </c>
      <c r="L14" s="6">
        <v>2867068</v>
      </c>
      <c r="M14" s="6">
        <v>1053310</v>
      </c>
    </row>
    <row r="15" spans="1:13" ht="12.75" customHeight="1">
      <c r="A15" s="211" t="s">
        <v>159</v>
      </c>
      <c r="B15" s="212"/>
      <c r="C15" s="212"/>
      <c r="D15" s="212"/>
      <c r="E15" s="212"/>
      <c r="F15" s="212"/>
      <c r="G15" s="212"/>
      <c r="H15" s="213"/>
      <c r="I15" s="1">
        <v>119</v>
      </c>
      <c r="J15" s="6">
        <v>16564874</v>
      </c>
      <c r="K15" s="6">
        <v>9032690</v>
      </c>
      <c r="L15" s="6">
        <v>29430810</v>
      </c>
      <c r="M15" s="6">
        <v>12127207</v>
      </c>
    </row>
    <row r="16" spans="1:13" ht="12.75" customHeight="1">
      <c r="A16" s="214" t="s">
        <v>160</v>
      </c>
      <c r="B16" s="215"/>
      <c r="C16" s="215"/>
      <c r="D16" s="215"/>
      <c r="E16" s="215"/>
      <c r="F16" s="215"/>
      <c r="G16" s="215"/>
      <c r="H16" s="216"/>
      <c r="I16" s="1">
        <v>120</v>
      </c>
      <c r="J16" s="47">
        <f>SUM(J17:J19)</f>
        <v>26374054</v>
      </c>
      <c r="K16" s="47">
        <f>SUM(K17:K19)</f>
        <v>13820371</v>
      </c>
      <c r="L16" s="47">
        <f>SUM(L17:L19)</f>
        <v>25687749</v>
      </c>
      <c r="M16" s="47">
        <f>SUM(M17:M19)</f>
        <v>12121737</v>
      </c>
    </row>
    <row r="17" spans="1:13" ht="12.75" customHeight="1">
      <c r="A17" s="211" t="s">
        <v>161</v>
      </c>
      <c r="B17" s="212"/>
      <c r="C17" s="212"/>
      <c r="D17" s="212"/>
      <c r="E17" s="212"/>
      <c r="F17" s="212"/>
      <c r="G17" s="212"/>
      <c r="H17" s="213"/>
      <c r="I17" s="1">
        <v>121</v>
      </c>
      <c r="J17" s="6">
        <v>25661653</v>
      </c>
      <c r="K17" s="6">
        <v>13311012</v>
      </c>
      <c r="L17" s="6">
        <v>25306660</v>
      </c>
      <c r="M17" s="6">
        <v>11936067</v>
      </c>
    </row>
    <row r="18" spans="1:13" ht="12.75" customHeight="1">
      <c r="A18" s="211" t="s">
        <v>162</v>
      </c>
      <c r="B18" s="212"/>
      <c r="C18" s="212"/>
      <c r="D18" s="212"/>
      <c r="E18" s="212"/>
      <c r="F18" s="212"/>
      <c r="G18" s="212"/>
      <c r="H18" s="213"/>
      <c r="I18" s="1">
        <v>122</v>
      </c>
      <c r="J18" s="6">
        <v>522393</v>
      </c>
      <c r="K18" s="6">
        <v>377305</v>
      </c>
      <c r="L18" s="6">
        <v>263732</v>
      </c>
      <c r="M18" s="6">
        <v>128353</v>
      </c>
    </row>
    <row r="19" spans="1:13" ht="12.75" customHeight="1">
      <c r="A19" s="211" t="s">
        <v>163</v>
      </c>
      <c r="B19" s="212"/>
      <c r="C19" s="212"/>
      <c r="D19" s="212"/>
      <c r="E19" s="212"/>
      <c r="F19" s="212"/>
      <c r="G19" s="212"/>
      <c r="H19" s="213"/>
      <c r="I19" s="1">
        <v>123</v>
      </c>
      <c r="J19" s="6">
        <v>190008</v>
      </c>
      <c r="K19" s="6">
        <v>132054</v>
      </c>
      <c r="L19" s="6">
        <v>117357</v>
      </c>
      <c r="M19" s="6">
        <v>57317</v>
      </c>
    </row>
    <row r="20" spans="1:13" ht="12.75" customHeight="1">
      <c r="A20" s="214" t="s">
        <v>164</v>
      </c>
      <c r="B20" s="215"/>
      <c r="C20" s="215"/>
      <c r="D20" s="215"/>
      <c r="E20" s="215"/>
      <c r="F20" s="215"/>
      <c r="G20" s="215"/>
      <c r="H20" s="216"/>
      <c r="I20" s="1">
        <v>124</v>
      </c>
      <c r="J20" s="6">
        <v>26075726</v>
      </c>
      <c r="K20" s="6">
        <v>13313001</v>
      </c>
      <c r="L20" s="6">
        <v>25703437</v>
      </c>
      <c r="M20" s="6">
        <v>12022072</v>
      </c>
    </row>
    <row r="21" spans="1:13" ht="12.75" customHeight="1">
      <c r="A21" s="214" t="s">
        <v>165</v>
      </c>
      <c r="B21" s="215"/>
      <c r="C21" s="215"/>
      <c r="D21" s="215"/>
      <c r="E21" s="215"/>
      <c r="F21" s="215"/>
      <c r="G21" s="215"/>
      <c r="H21" s="216"/>
      <c r="I21" s="1">
        <v>125</v>
      </c>
      <c r="J21" s="6">
        <v>8190177</v>
      </c>
      <c r="K21" s="6">
        <v>4595557</v>
      </c>
      <c r="L21" s="6">
        <v>7821405</v>
      </c>
      <c r="M21" s="6">
        <v>3618164</v>
      </c>
    </row>
    <row r="22" spans="1:13" ht="12.75" customHeight="1">
      <c r="A22" s="214" t="s">
        <v>166</v>
      </c>
      <c r="B22" s="215"/>
      <c r="C22" s="215"/>
      <c r="D22" s="215"/>
      <c r="E22" s="215"/>
      <c r="F22" s="215"/>
      <c r="G22" s="215"/>
      <c r="H22" s="216"/>
      <c r="I22" s="1">
        <v>126</v>
      </c>
      <c r="J22" s="47">
        <f>SUM(J23:J24)</f>
        <v>0</v>
      </c>
      <c r="K22" s="47">
        <f>SUM(K23:K24)</f>
        <v>0</v>
      </c>
      <c r="L22" s="47">
        <f>SUM(L23:L24)</f>
        <v>0</v>
      </c>
      <c r="M22" s="47">
        <f>SUM(M23:M24)</f>
        <v>0</v>
      </c>
    </row>
    <row r="23" spans="1:13" ht="12.75" customHeight="1">
      <c r="A23" s="211" t="s">
        <v>167</v>
      </c>
      <c r="B23" s="212"/>
      <c r="C23" s="212"/>
      <c r="D23" s="212"/>
      <c r="E23" s="212"/>
      <c r="F23" s="212"/>
      <c r="G23" s="212"/>
      <c r="H23" s="213"/>
      <c r="I23" s="1">
        <v>127</v>
      </c>
      <c r="J23" s="6">
        <v>0</v>
      </c>
      <c r="K23" s="6">
        <v>0</v>
      </c>
      <c r="L23" s="6">
        <v>0</v>
      </c>
      <c r="M23" s="6">
        <v>0</v>
      </c>
    </row>
    <row r="24" spans="1:13" ht="12.75" customHeight="1">
      <c r="A24" s="211" t="s">
        <v>168</v>
      </c>
      <c r="B24" s="212"/>
      <c r="C24" s="212"/>
      <c r="D24" s="212"/>
      <c r="E24" s="212"/>
      <c r="F24" s="212"/>
      <c r="G24" s="212"/>
      <c r="H24" s="213"/>
      <c r="I24" s="1">
        <v>128</v>
      </c>
      <c r="J24" s="6">
        <v>0</v>
      </c>
      <c r="K24" s="6">
        <v>0</v>
      </c>
      <c r="L24" s="6">
        <v>0</v>
      </c>
      <c r="M24" s="6">
        <v>0</v>
      </c>
    </row>
    <row r="25" spans="1:13" ht="12.75" customHeight="1">
      <c r="A25" s="214" t="s">
        <v>169</v>
      </c>
      <c r="B25" s="215"/>
      <c r="C25" s="215"/>
      <c r="D25" s="215"/>
      <c r="E25" s="215"/>
      <c r="F25" s="215"/>
      <c r="G25" s="215"/>
      <c r="H25" s="216"/>
      <c r="I25" s="1">
        <v>129</v>
      </c>
      <c r="J25" s="6">
        <v>0</v>
      </c>
      <c r="K25" s="6">
        <v>0</v>
      </c>
      <c r="L25" s="6">
        <v>0</v>
      </c>
      <c r="M25" s="6">
        <v>0</v>
      </c>
    </row>
    <row r="26" spans="1:13" ht="12.75" customHeight="1">
      <c r="A26" s="214" t="s">
        <v>170</v>
      </c>
      <c r="B26" s="215"/>
      <c r="C26" s="215"/>
      <c r="D26" s="215"/>
      <c r="E26" s="215"/>
      <c r="F26" s="215"/>
      <c r="G26" s="215"/>
      <c r="H26" s="216"/>
      <c r="I26" s="1">
        <v>130</v>
      </c>
      <c r="J26" s="6">
        <v>1253098</v>
      </c>
      <c r="K26" s="6">
        <v>275315</v>
      </c>
      <c r="L26" s="6">
        <v>857354</v>
      </c>
      <c r="M26" s="6">
        <v>327753</v>
      </c>
    </row>
    <row r="27" spans="1:13" ht="12.75" customHeight="1">
      <c r="A27" s="214" t="s">
        <v>171</v>
      </c>
      <c r="B27" s="215"/>
      <c r="C27" s="215"/>
      <c r="D27" s="215"/>
      <c r="E27" s="215"/>
      <c r="F27" s="215"/>
      <c r="G27" s="215"/>
      <c r="H27" s="216"/>
      <c r="I27" s="1">
        <v>131</v>
      </c>
      <c r="J27" s="47">
        <f>SUM(J28:J32)</f>
        <v>444381</v>
      </c>
      <c r="K27" s="47">
        <f>SUM(K28:K32)</f>
        <v>436717</v>
      </c>
      <c r="L27" s="47">
        <f>SUM(L28:L32)</f>
        <v>58284</v>
      </c>
      <c r="M27" s="47">
        <f>SUM(M28:M32)</f>
        <v>543</v>
      </c>
    </row>
    <row r="28" spans="1:13" ht="12.75" customHeight="1">
      <c r="A28" s="214" t="s">
        <v>172</v>
      </c>
      <c r="B28" s="215"/>
      <c r="C28" s="215"/>
      <c r="D28" s="215"/>
      <c r="E28" s="215"/>
      <c r="F28" s="215"/>
      <c r="G28" s="215"/>
      <c r="H28" s="216"/>
      <c r="I28" s="1">
        <v>132</v>
      </c>
      <c r="J28" s="6">
        <v>427496</v>
      </c>
      <c r="K28" s="6">
        <v>427496</v>
      </c>
      <c r="L28" s="6">
        <v>15731</v>
      </c>
      <c r="M28" s="6">
        <v>15731</v>
      </c>
    </row>
    <row r="29" spans="1:13" ht="12.75" customHeight="1">
      <c r="A29" s="214" t="s">
        <v>173</v>
      </c>
      <c r="B29" s="215"/>
      <c r="C29" s="215"/>
      <c r="D29" s="215"/>
      <c r="E29" s="215"/>
      <c r="F29" s="215"/>
      <c r="G29" s="215"/>
      <c r="H29" s="216"/>
      <c r="I29" s="1">
        <v>133</v>
      </c>
      <c r="J29" s="6">
        <v>16885</v>
      </c>
      <c r="K29" s="6">
        <v>9221</v>
      </c>
      <c r="L29" s="6">
        <v>42553</v>
      </c>
      <c r="M29" s="6">
        <v>-15188</v>
      </c>
    </row>
    <row r="30" spans="1:13" ht="12.75" customHeight="1">
      <c r="A30" s="214" t="s">
        <v>174</v>
      </c>
      <c r="B30" s="215"/>
      <c r="C30" s="215"/>
      <c r="D30" s="215"/>
      <c r="E30" s="215"/>
      <c r="F30" s="215"/>
      <c r="G30" s="215"/>
      <c r="H30" s="216"/>
      <c r="I30" s="1">
        <v>134</v>
      </c>
      <c r="J30" s="6">
        <v>0</v>
      </c>
      <c r="K30" s="6">
        <v>0</v>
      </c>
      <c r="L30" s="6">
        <v>0</v>
      </c>
      <c r="M30" s="6">
        <v>0</v>
      </c>
    </row>
    <row r="31" spans="1:13" ht="12.75" customHeight="1">
      <c r="A31" s="214" t="s">
        <v>175</v>
      </c>
      <c r="B31" s="215"/>
      <c r="C31" s="215"/>
      <c r="D31" s="215"/>
      <c r="E31" s="215"/>
      <c r="F31" s="215"/>
      <c r="G31" s="215"/>
      <c r="H31" s="216"/>
      <c r="I31" s="1">
        <v>135</v>
      </c>
      <c r="J31" s="6">
        <v>0</v>
      </c>
      <c r="K31" s="6">
        <v>0</v>
      </c>
      <c r="L31" s="6">
        <v>0</v>
      </c>
      <c r="M31" s="6">
        <v>0</v>
      </c>
    </row>
    <row r="32" spans="1:13" ht="12.75" customHeight="1">
      <c r="A32" s="214" t="s">
        <v>176</v>
      </c>
      <c r="B32" s="215"/>
      <c r="C32" s="215"/>
      <c r="D32" s="215"/>
      <c r="E32" s="215"/>
      <c r="F32" s="215"/>
      <c r="G32" s="215"/>
      <c r="H32" s="216"/>
      <c r="I32" s="1">
        <v>136</v>
      </c>
      <c r="J32" s="6">
        <v>0</v>
      </c>
      <c r="K32" s="6">
        <v>0</v>
      </c>
      <c r="L32" s="6">
        <v>0</v>
      </c>
      <c r="M32" s="6">
        <v>0</v>
      </c>
    </row>
    <row r="33" spans="1:13" ht="12.75" customHeight="1">
      <c r="A33" s="214" t="s">
        <v>177</v>
      </c>
      <c r="B33" s="215"/>
      <c r="C33" s="215"/>
      <c r="D33" s="215"/>
      <c r="E33" s="215"/>
      <c r="F33" s="215"/>
      <c r="G33" s="215"/>
      <c r="H33" s="216"/>
      <c r="I33" s="1">
        <v>137</v>
      </c>
      <c r="J33" s="47">
        <f>SUM(J34:J37)</f>
        <v>15672296</v>
      </c>
      <c r="K33" s="47">
        <f>SUM(K34:K37)</f>
        <v>8454798</v>
      </c>
      <c r="L33" s="47">
        <f>SUM(L34:L37)</f>
        <v>13577820</v>
      </c>
      <c r="M33" s="47">
        <f>SUM(M34:M37)</f>
        <v>6319299</v>
      </c>
    </row>
    <row r="34" spans="1:13" ht="12.75" customHeight="1">
      <c r="A34" s="214" t="s">
        <v>178</v>
      </c>
      <c r="B34" s="215"/>
      <c r="C34" s="215"/>
      <c r="D34" s="215"/>
      <c r="E34" s="215"/>
      <c r="F34" s="215"/>
      <c r="G34" s="215"/>
      <c r="H34" s="216"/>
      <c r="I34" s="1">
        <v>138</v>
      </c>
      <c r="J34" s="6">
        <v>0</v>
      </c>
      <c r="K34" s="6">
        <v>0</v>
      </c>
      <c r="L34" s="6">
        <v>0</v>
      </c>
      <c r="M34" s="6">
        <v>0</v>
      </c>
    </row>
    <row r="35" spans="1:13" ht="12.75" customHeight="1">
      <c r="A35" s="214" t="s">
        <v>179</v>
      </c>
      <c r="B35" s="215"/>
      <c r="C35" s="215"/>
      <c r="D35" s="215"/>
      <c r="E35" s="215"/>
      <c r="F35" s="215"/>
      <c r="G35" s="215"/>
      <c r="H35" s="216"/>
      <c r="I35" s="1">
        <v>139</v>
      </c>
      <c r="J35" s="6">
        <v>15672296</v>
      </c>
      <c r="K35" s="6">
        <v>8454798</v>
      </c>
      <c r="L35" s="6">
        <v>13577820</v>
      </c>
      <c r="M35" s="6">
        <v>6319299</v>
      </c>
    </row>
    <row r="36" spans="1:13" ht="12.75" customHeight="1">
      <c r="A36" s="214" t="s">
        <v>180</v>
      </c>
      <c r="B36" s="215"/>
      <c r="C36" s="215"/>
      <c r="D36" s="215"/>
      <c r="E36" s="215"/>
      <c r="F36" s="215"/>
      <c r="G36" s="215"/>
      <c r="H36" s="216"/>
      <c r="I36" s="1">
        <v>140</v>
      </c>
      <c r="J36" s="6">
        <v>0</v>
      </c>
      <c r="K36" s="6">
        <v>0</v>
      </c>
      <c r="L36" s="6">
        <v>0</v>
      </c>
      <c r="M36" s="6">
        <v>0</v>
      </c>
    </row>
    <row r="37" spans="1:13" ht="12.75" customHeight="1">
      <c r="A37" s="214" t="s">
        <v>181</v>
      </c>
      <c r="B37" s="215"/>
      <c r="C37" s="215"/>
      <c r="D37" s="215"/>
      <c r="E37" s="215"/>
      <c r="F37" s="215"/>
      <c r="G37" s="215"/>
      <c r="H37" s="216"/>
      <c r="I37" s="1">
        <v>141</v>
      </c>
      <c r="J37" s="6">
        <v>0</v>
      </c>
      <c r="K37" s="6">
        <v>0</v>
      </c>
      <c r="L37" s="6">
        <v>0</v>
      </c>
      <c r="M37" s="6">
        <v>0</v>
      </c>
    </row>
    <row r="38" spans="1:13" ht="12.75" customHeight="1">
      <c r="A38" s="214" t="s">
        <v>182</v>
      </c>
      <c r="B38" s="215"/>
      <c r="C38" s="215"/>
      <c r="D38" s="215"/>
      <c r="E38" s="215"/>
      <c r="F38" s="215"/>
      <c r="G38" s="215"/>
      <c r="H38" s="216"/>
      <c r="I38" s="1">
        <v>142</v>
      </c>
      <c r="J38" s="6">
        <v>0</v>
      </c>
      <c r="K38" s="6">
        <v>0</v>
      </c>
      <c r="L38" s="6">
        <v>0</v>
      </c>
      <c r="M38" s="6">
        <v>0</v>
      </c>
    </row>
    <row r="39" spans="1:13" ht="12.75" customHeight="1">
      <c r="A39" s="214" t="s">
        <v>183</v>
      </c>
      <c r="B39" s="215"/>
      <c r="C39" s="215"/>
      <c r="D39" s="215"/>
      <c r="E39" s="215"/>
      <c r="F39" s="215"/>
      <c r="G39" s="215"/>
      <c r="H39" s="216"/>
      <c r="I39" s="1">
        <v>143</v>
      </c>
      <c r="J39" s="6">
        <v>0</v>
      </c>
      <c r="K39" s="6">
        <v>0</v>
      </c>
      <c r="L39" s="6">
        <v>0</v>
      </c>
      <c r="M39" s="6">
        <v>0</v>
      </c>
    </row>
    <row r="40" spans="1:13" ht="12.75" customHeight="1">
      <c r="A40" s="214" t="s">
        <v>184</v>
      </c>
      <c r="B40" s="215"/>
      <c r="C40" s="215"/>
      <c r="D40" s="215"/>
      <c r="E40" s="215"/>
      <c r="F40" s="215"/>
      <c r="G40" s="215"/>
      <c r="H40" s="216"/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ht="12.75" customHeight="1">
      <c r="A41" s="214" t="s">
        <v>185</v>
      </c>
      <c r="B41" s="215"/>
      <c r="C41" s="215"/>
      <c r="D41" s="215"/>
      <c r="E41" s="215"/>
      <c r="F41" s="215"/>
      <c r="G41" s="215"/>
      <c r="H41" s="216"/>
      <c r="I41" s="1">
        <v>145</v>
      </c>
      <c r="J41" s="6">
        <v>0</v>
      </c>
      <c r="K41" s="6">
        <v>0</v>
      </c>
      <c r="L41" s="6">
        <v>0</v>
      </c>
      <c r="M41" s="6">
        <v>0</v>
      </c>
    </row>
    <row r="42" spans="1:13" ht="12.75" customHeight="1">
      <c r="A42" s="214" t="s">
        <v>186</v>
      </c>
      <c r="B42" s="215"/>
      <c r="C42" s="215"/>
      <c r="D42" s="215"/>
      <c r="E42" s="215"/>
      <c r="F42" s="215"/>
      <c r="G42" s="215"/>
      <c r="H42" s="216"/>
      <c r="I42" s="1">
        <v>146</v>
      </c>
      <c r="J42" s="47">
        <f>J7+J27+J38+J40</f>
        <v>126874945</v>
      </c>
      <c r="K42" s="47">
        <f>K7+K27+K38+K40</f>
        <v>62672561</v>
      </c>
      <c r="L42" s="47">
        <f>L7+L27+L38+L40</f>
        <v>145181539</v>
      </c>
      <c r="M42" s="47">
        <f>M7+M27+M38+M40</f>
        <v>58645587</v>
      </c>
    </row>
    <row r="43" spans="1:13" ht="12.75" customHeight="1">
      <c r="A43" s="214" t="s">
        <v>187</v>
      </c>
      <c r="B43" s="215"/>
      <c r="C43" s="215"/>
      <c r="D43" s="215"/>
      <c r="E43" s="215"/>
      <c r="F43" s="215"/>
      <c r="G43" s="215"/>
      <c r="H43" s="216"/>
      <c r="I43" s="1">
        <v>147</v>
      </c>
      <c r="J43" s="47">
        <f>J10+J33+J39+J41</f>
        <v>99975018</v>
      </c>
      <c r="K43" s="47">
        <f>K10+K33+K39+K41</f>
        <v>52816173</v>
      </c>
      <c r="L43" s="47">
        <f>L10+L33+L39+L41</f>
        <v>126264694</v>
      </c>
      <c r="M43" s="47">
        <f>M10+M33+M39+M41</f>
        <v>57391629</v>
      </c>
    </row>
    <row r="44" spans="1:13" ht="12.75" customHeight="1">
      <c r="A44" s="214" t="s">
        <v>188</v>
      </c>
      <c r="B44" s="215"/>
      <c r="C44" s="215"/>
      <c r="D44" s="215"/>
      <c r="E44" s="215"/>
      <c r="F44" s="215"/>
      <c r="G44" s="215"/>
      <c r="H44" s="216"/>
      <c r="I44" s="1">
        <v>148</v>
      </c>
      <c r="J44" s="47">
        <f>J42-J43</f>
        <v>26899927</v>
      </c>
      <c r="K44" s="47">
        <f>K42-K43</f>
        <v>9856388</v>
      </c>
      <c r="L44" s="47">
        <f>L42-L43</f>
        <v>18916845</v>
      </c>
      <c r="M44" s="47">
        <f>M42-M43</f>
        <v>1253958</v>
      </c>
    </row>
    <row r="45" spans="1:13" ht="12.75" customHeight="1">
      <c r="A45" s="217" t="s">
        <v>189</v>
      </c>
      <c r="B45" s="218"/>
      <c r="C45" s="218"/>
      <c r="D45" s="218"/>
      <c r="E45" s="218"/>
      <c r="F45" s="218"/>
      <c r="G45" s="218"/>
      <c r="H45" s="219"/>
      <c r="I45" s="1">
        <v>149</v>
      </c>
      <c r="J45" s="47">
        <f>IF(J42&gt;J43,J42-J43,0)</f>
        <v>26899927</v>
      </c>
      <c r="K45" s="47">
        <f>IF(K42&gt;K43,K42-K43,0)</f>
        <v>9856388</v>
      </c>
      <c r="L45" s="47">
        <f>IF(L42&gt;L43,L42-L43,0)</f>
        <v>18916845</v>
      </c>
      <c r="M45" s="47">
        <f>IF(M42&gt;M43,M42-M43,0)</f>
        <v>1253958</v>
      </c>
    </row>
    <row r="46" spans="1:13" ht="12.75" customHeight="1">
      <c r="A46" s="217" t="s">
        <v>190</v>
      </c>
      <c r="B46" s="218"/>
      <c r="C46" s="218"/>
      <c r="D46" s="218"/>
      <c r="E46" s="218"/>
      <c r="F46" s="218"/>
      <c r="G46" s="218"/>
      <c r="H46" s="219"/>
      <c r="I46" s="1">
        <v>150</v>
      </c>
      <c r="J46" s="47">
        <f>IF(J43&gt;J42,J43-J42,0)</f>
        <v>0</v>
      </c>
      <c r="K46" s="47">
        <f>IF(K43&gt;K42,K43-K42,0)</f>
        <v>0</v>
      </c>
      <c r="L46" s="47">
        <f>IF(L43&gt;L42,L43-L42,0)</f>
        <v>0</v>
      </c>
      <c r="M46" s="47">
        <f>IF(M43&gt;M42,M43-M42,0)</f>
        <v>0</v>
      </c>
    </row>
    <row r="47" spans="1:13" ht="12.75" customHeight="1">
      <c r="A47" s="214" t="s">
        <v>191</v>
      </c>
      <c r="B47" s="215"/>
      <c r="C47" s="215"/>
      <c r="D47" s="215"/>
      <c r="E47" s="215"/>
      <c r="F47" s="215"/>
      <c r="G47" s="215"/>
      <c r="H47" s="216"/>
      <c r="I47" s="1">
        <v>151</v>
      </c>
      <c r="J47" s="6">
        <v>0</v>
      </c>
      <c r="K47" s="6">
        <v>0</v>
      </c>
      <c r="L47" s="6">
        <v>0</v>
      </c>
      <c r="M47" s="6">
        <v>0</v>
      </c>
    </row>
    <row r="48" spans="1:13" ht="12.75" customHeight="1">
      <c r="A48" s="214" t="s">
        <v>192</v>
      </c>
      <c r="B48" s="215"/>
      <c r="C48" s="215"/>
      <c r="D48" s="215"/>
      <c r="E48" s="215"/>
      <c r="F48" s="215"/>
      <c r="G48" s="215"/>
      <c r="H48" s="216"/>
      <c r="I48" s="1">
        <v>152</v>
      </c>
      <c r="J48" s="47">
        <f>J44-J47</f>
        <v>26899927</v>
      </c>
      <c r="K48" s="47">
        <f>K44-K47</f>
        <v>9856388</v>
      </c>
      <c r="L48" s="47">
        <f>L44-L47</f>
        <v>18916845</v>
      </c>
      <c r="M48" s="47">
        <f>M44-M47</f>
        <v>1253958</v>
      </c>
    </row>
    <row r="49" spans="1:13" ht="12.75" customHeight="1">
      <c r="A49" s="217" t="s">
        <v>193</v>
      </c>
      <c r="B49" s="218"/>
      <c r="C49" s="218"/>
      <c r="D49" s="218"/>
      <c r="E49" s="218"/>
      <c r="F49" s="218"/>
      <c r="G49" s="218"/>
      <c r="H49" s="219"/>
      <c r="I49" s="1">
        <v>153</v>
      </c>
      <c r="J49" s="47">
        <f>IF(J48&gt;0,J48,0)</f>
        <v>26899927</v>
      </c>
      <c r="K49" s="47">
        <f>IF(K48&gt;0,K48,0)</f>
        <v>9856388</v>
      </c>
      <c r="L49" s="47">
        <f>IF(L48&gt;0,L48,0)</f>
        <v>18916845</v>
      </c>
      <c r="M49" s="47">
        <f>IF(M48&gt;0,M48,0)</f>
        <v>1253958</v>
      </c>
    </row>
    <row r="50" spans="1:13" ht="12.75" customHeight="1">
      <c r="A50" s="254" t="s">
        <v>194</v>
      </c>
      <c r="B50" s="255"/>
      <c r="C50" s="255"/>
      <c r="D50" s="255"/>
      <c r="E50" s="255"/>
      <c r="F50" s="255"/>
      <c r="G50" s="255"/>
      <c r="H50" s="256"/>
      <c r="I50" s="4">
        <v>154</v>
      </c>
      <c r="J50" s="55">
        <f>IF(J48&lt;0,-J48,0)</f>
        <v>0</v>
      </c>
      <c r="K50" s="55">
        <f>IF(K48&lt;0,-K48,0)</f>
        <v>0</v>
      </c>
      <c r="L50" s="55">
        <f>IF(L48&lt;0,-L48,0)</f>
        <v>0</v>
      </c>
      <c r="M50" s="55">
        <f>IF(M48&lt;0,-M48,0)</f>
        <v>0</v>
      </c>
    </row>
    <row r="51" spans="1:13" ht="12.75" customHeight="1">
      <c r="A51" s="203" t="s">
        <v>195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53"/>
    </row>
    <row r="52" spans="1:13" ht="12.75" customHeight="1">
      <c r="A52" s="207" t="s">
        <v>198</v>
      </c>
      <c r="B52" s="208"/>
      <c r="C52" s="208"/>
      <c r="D52" s="208"/>
      <c r="E52" s="208"/>
      <c r="F52" s="208"/>
      <c r="G52" s="208"/>
      <c r="H52" s="208"/>
      <c r="I52" s="49"/>
      <c r="J52" s="49"/>
      <c r="K52" s="49"/>
      <c r="L52" s="49"/>
      <c r="M52" s="119"/>
    </row>
    <row r="53" spans="1:13" ht="12.75" customHeight="1">
      <c r="A53" s="250" t="s">
        <v>196</v>
      </c>
      <c r="B53" s="251"/>
      <c r="C53" s="251"/>
      <c r="D53" s="251"/>
      <c r="E53" s="251"/>
      <c r="F53" s="251"/>
      <c r="G53" s="251"/>
      <c r="H53" s="252"/>
      <c r="I53" s="1">
        <v>155</v>
      </c>
      <c r="J53" s="6"/>
      <c r="K53" s="6"/>
      <c r="L53" s="6"/>
      <c r="M53" s="6"/>
    </row>
    <row r="54" spans="1:13" ht="12.75" customHeight="1">
      <c r="A54" s="250" t="s">
        <v>197</v>
      </c>
      <c r="B54" s="251"/>
      <c r="C54" s="251"/>
      <c r="D54" s="251"/>
      <c r="E54" s="251"/>
      <c r="F54" s="251"/>
      <c r="G54" s="251"/>
      <c r="H54" s="252"/>
      <c r="I54" s="1">
        <v>156</v>
      </c>
      <c r="J54" s="7"/>
      <c r="K54" s="7"/>
      <c r="L54" s="7"/>
      <c r="M54" s="7"/>
    </row>
    <row r="55" spans="1:13" ht="12.75" customHeight="1">
      <c r="A55" s="203" t="s">
        <v>199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53"/>
    </row>
    <row r="56" spans="1:13" ht="12.75" customHeight="1">
      <c r="A56" s="207" t="s">
        <v>200</v>
      </c>
      <c r="B56" s="208"/>
      <c r="C56" s="208"/>
      <c r="D56" s="208"/>
      <c r="E56" s="208"/>
      <c r="F56" s="208"/>
      <c r="G56" s="208"/>
      <c r="H56" s="225"/>
      <c r="I56" s="8">
        <v>157</v>
      </c>
      <c r="J56" s="5">
        <f>+J48</f>
        <v>26899927</v>
      </c>
      <c r="K56" s="5">
        <f>+K48</f>
        <v>9856388</v>
      </c>
      <c r="L56" s="5">
        <f>+L48</f>
        <v>18916845</v>
      </c>
      <c r="M56" s="5">
        <f>+M48</f>
        <v>1253958</v>
      </c>
    </row>
    <row r="57" spans="1:13" ht="12.75" customHeight="1">
      <c r="A57" s="214" t="s">
        <v>201</v>
      </c>
      <c r="B57" s="215"/>
      <c r="C57" s="215"/>
      <c r="D57" s="215"/>
      <c r="E57" s="215"/>
      <c r="F57" s="215"/>
      <c r="G57" s="215"/>
      <c r="H57" s="216"/>
      <c r="I57" s="1">
        <v>158</v>
      </c>
      <c r="J57" s="47">
        <f>SUM(J58:J64)</f>
        <v>-18243729</v>
      </c>
      <c r="K57" s="47">
        <f>SUM(K58:K64)</f>
        <v>13483570</v>
      </c>
      <c r="L57" s="47">
        <f>SUM(L58:L64)</f>
        <v>-62915624</v>
      </c>
      <c r="M57" s="47">
        <f>SUM(M58:M64)</f>
        <v>-40601653</v>
      </c>
    </row>
    <row r="58" spans="1:13" ht="12.75" customHeight="1">
      <c r="A58" s="214" t="s">
        <v>202</v>
      </c>
      <c r="B58" s="215"/>
      <c r="C58" s="215"/>
      <c r="D58" s="215"/>
      <c r="E58" s="215"/>
      <c r="F58" s="215"/>
      <c r="G58" s="215"/>
      <c r="H58" s="216"/>
      <c r="I58" s="1">
        <v>159</v>
      </c>
      <c r="J58" s="6">
        <v>-18243729</v>
      </c>
      <c r="K58" s="6">
        <v>13483570</v>
      </c>
      <c r="L58" s="6">
        <v>-62915624</v>
      </c>
      <c r="M58" s="6">
        <v>-40601653</v>
      </c>
    </row>
    <row r="59" spans="1:13" ht="12.75" customHeight="1">
      <c r="A59" s="214" t="s">
        <v>203</v>
      </c>
      <c r="B59" s="215"/>
      <c r="C59" s="215"/>
      <c r="D59" s="215"/>
      <c r="E59" s="215"/>
      <c r="F59" s="215"/>
      <c r="G59" s="215"/>
      <c r="H59" s="216"/>
      <c r="I59" s="1">
        <v>160</v>
      </c>
      <c r="J59" s="6">
        <v>0</v>
      </c>
      <c r="K59" s="6">
        <v>0</v>
      </c>
      <c r="L59" s="6">
        <v>0</v>
      </c>
      <c r="M59" s="6">
        <v>0</v>
      </c>
    </row>
    <row r="60" spans="1:13" ht="12.75" customHeight="1">
      <c r="A60" s="214" t="s">
        <v>204</v>
      </c>
      <c r="B60" s="215"/>
      <c r="C60" s="215"/>
      <c r="D60" s="215"/>
      <c r="E60" s="215"/>
      <c r="F60" s="215"/>
      <c r="G60" s="215"/>
      <c r="H60" s="216"/>
      <c r="I60" s="1">
        <v>161</v>
      </c>
      <c r="J60" s="6">
        <v>0</v>
      </c>
      <c r="K60" s="6">
        <v>0</v>
      </c>
      <c r="L60" s="6">
        <v>0</v>
      </c>
      <c r="M60" s="6">
        <v>0</v>
      </c>
    </row>
    <row r="61" spans="1:13" ht="12.75" customHeight="1">
      <c r="A61" s="214" t="s">
        <v>205</v>
      </c>
      <c r="B61" s="215"/>
      <c r="C61" s="215"/>
      <c r="D61" s="215"/>
      <c r="E61" s="215"/>
      <c r="F61" s="215"/>
      <c r="G61" s="215"/>
      <c r="H61" s="216"/>
      <c r="I61" s="1">
        <v>162</v>
      </c>
      <c r="J61" s="6">
        <v>0</v>
      </c>
      <c r="K61" s="6">
        <v>0</v>
      </c>
      <c r="L61" s="6">
        <v>0</v>
      </c>
      <c r="M61" s="6">
        <v>0</v>
      </c>
    </row>
    <row r="62" spans="1:13" ht="12.75" customHeight="1">
      <c r="A62" s="214" t="s">
        <v>206</v>
      </c>
      <c r="B62" s="215"/>
      <c r="C62" s="215"/>
      <c r="D62" s="215"/>
      <c r="E62" s="215"/>
      <c r="F62" s="215"/>
      <c r="G62" s="215"/>
      <c r="H62" s="216"/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 customHeight="1">
      <c r="A63" s="214" t="s">
        <v>207</v>
      </c>
      <c r="B63" s="215"/>
      <c r="C63" s="215"/>
      <c r="D63" s="215"/>
      <c r="E63" s="215"/>
      <c r="F63" s="215"/>
      <c r="G63" s="215"/>
      <c r="H63" s="216"/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 customHeight="1">
      <c r="A64" s="214" t="s">
        <v>208</v>
      </c>
      <c r="B64" s="215"/>
      <c r="C64" s="215"/>
      <c r="D64" s="215"/>
      <c r="E64" s="215"/>
      <c r="F64" s="215"/>
      <c r="G64" s="215"/>
      <c r="H64" s="216"/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 customHeight="1">
      <c r="A65" s="214" t="s">
        <v>209</v>
      </c>
      <c r="B65" s="215"/>
      <c r="C65" s="215"/>
      <c r="D65" s="215"/>
      <c r="E65" s="215"/>
      <c r="F65" s="215"/>
      <c r="G65" s="215"/>
      <c r="H65" s="216"/>
      <c r="I65" s="1">
        <v>166</v>
      </c>
      <c r="J65" s="6">
        <v>0</v>
      </c>
      <c r="K65" s="6">
        <v>0</v>
      </c>
      <c r="L65" s="6">
        <v>0</v>
      </c>
      <c r="M65" s="6">
        <v>0</v>
      </c>
    </row>
    <row r="66" spans="1:13" ht="12.75" customHeight="1">
      <c r="A66" s="214" t="s">
        <v>210</v>
      </c>
      <c r="B66" s="215"/>
      <c r="C66" s="215"/>
      <c r="D66" s="215"/>
      <c r="E66" s="215"/>
      <c r="F66" s="215"/>
      <c r="G66" s="215"/>
      <c r="H66" s="216"/>
      <c r="I66" s="1">
        <v>167</v>
      </c>
      <c r="J66" s="47">
        <f>J57-J65</f>
        <v>-18243729</v>
      </c>
      <c r="K66" s="47">
        <f>K57-K65</f>
        <v>13483570</v>
      </c>
      <c r="L66" s="47">
        <f>L57-L65</f>
        <v>-62915624</v>
      </c>
      <c r="M66" s="47">
        <f>M57-M65</f>
        <v>-40601653</v>
      </c>
    </row>
    <row r="67" spans="1:13" ht="12.75" customHeight="1">
      <c r="A67" s="214" t="s">
        <v>211</v>
      </c>
      <c r="B67" s="215"/>
      <c r="C67" s="215"/>
      <c r="D67" s="215"/>
      <c r="E67" s="215"/>
      <c r="F67" s="215"/>
      <c r="G67" s="215"/>
      <c r="H67" s="216"/>
      <c r="I67" s="1">
        <v>168</v>
      </c>
      <c r="J67" s="55">
        <f>J56+J66</f>
        <v>8656198</v>
      </c>
      <c r="K67" s="55">
        <f>K56+K66</f>
        <v>23339958</v>
      </c>
      <c r="L67" s="55">
        <f>L56+L66</f>
        <v>-43998779</v>
      </c>
      <c r="M67" s="55">
        <f>M56+M66</f>
        <v>-39347695</v>
      </c>
    </row>
    <row r="68" spans="1:13" ht="12.75" customHeight="1">
      <c r="A68" s="244" t="s">
        <v>212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6"/>
    </row>
    <row r="69" spans="1:13" ht="12.75" customHeight="1">
      <c r="A69" s="247" t="s">
        <v>213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9"/>
    </row>
    <row r="70" spans="1:13" ht="12.75" customHeight="1">
      <c r="A70" s="250" t="s">
        <v>196</v>
      </c>
      <c r="B70" s="251"/>
      <c r="C70" s="251"/>
      <c r="D70" s="251"/>
      <c r="E70" s="251"/>
      <c r="F70" s="251"/>
      <c r="G70" s="251"/>
      <c r="H70" s="252"/>
      <c r="I70" s="1">
        <v>169</v>
      </c>
      <c r="J70" s="6"/>
      <c r="K70" s="6"/>
      <c r="L70" s="6"/>
      <c r="M70" s="6"/>
    </row>
    <row r="71" spans="1:13" ht="12.75" customHeight="1">
      <c r="A71" s="241" t="s">
        <v>197</v>
      </c>
      <c r="B71" s="242"/>
      <c r="C71" s="242"/>
      <c r="D71" s="242"/>
      <c r="E71" s="242"/>
      <c r="F71" s="242"/>
      <c r="G71" s="242"/>
      <c r="H71" s="243"/>
      <c r="I71" s="4">
        <v>170</v>
      </c>
      <c r="J71" s="7"/>
      <c r="K71" s="7"/>
      <c r="L71" s="7"/>
      <c r="M71" s="7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70:L71 J53:L54 K57:M57 L58:L65 J47:L47 K56:L56 J56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36:K41 L13:L15 K12:M12 J7:M10 K16:M16 K22:M22 K27:M27 K33:M33 L28:L32 L17:L21 K23:K25 L23:L26 J12:J46 L34:L41 K34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110" workbookViewId="0" topLeftCell="A19">
      <selection activeCell="K15" sqref="K15"/>
    </sheetView>
  </sheetViews>
  <sheetFormatPr defaultColWidth="9.140625" defaultRowHeight="12.75"/>
  <cols>
    <col min="1" max="9" width="9.140625" style="46" customWidth="1"/>
    <col min="10" max="10" width="9.8515625" style="46" bestFit="1" customWidth="1"/>
    <col min="11" max="11" width="10.8515625" style="46" bestFit="1" customWidth="1"/>
    <col min="12" max="16384" width="9.140625" style="46" customWidth="1"/>
  </cols>
  <sheetData>
    <row r="1" spans="1:11" ht="12.75" customHeight="1">
      <c r="A1" s="265" t="s">
        <v>219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66" t="s">
        <v>309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2" t="s">
        <v>297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23.25">
      <c r="A4" s="267" t="s">
        <v>44</v>
      </c>
      <c r="B4" s="267"/>
      <c r="C4" s="267"/>
      <c r="D4" s="267"/>
      <c r="E4" s="267"/>
      <c r="F4" s="267"/>
      <c r="G4" s="267"/>
      <c r="H4" s="267"/>
      <c r="I4" s="57" t="s">
        <v>220</v>
      </c>
      <c r="J4" s="58" t="s">
        <v>214</v>
      </c>
      <c r="K4" s="58" t="s">
        <v>221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59">
        <v>2</v>
      </c>
      <c r="J5" s="60" t="s">
        <v>4</v>
      </c>
      <c r="K5" s="60" t="s">
        <v>5</v>
      </c>
    </row>
    <row r="6" spans="1:11" ht="12.75">
      <c r="A6" s="203" t="s">
        <v>222</v>
      </c>
      <c r="B6" s="204"/>
      <c r="C6" s="204"/>
      <c r="D6" s="204"/>
      <c r="E6" s="204"/>
      <c r="F6" s="204"/>
      <c r="G6" s="204"/>
      <c r="H6" s="204"/>
      <c r="I6" s="260"/>
      <c r="J6" s="260"/>
      <c r="K6" s="261"/>
    </row>
    <row r="7" spans="1:11" ht="12.75" customHeight="1">
      <c r="A7" s="211" t="s">
        <v>223</v>
      </c>
      <c r="B7" s="212"/>
      <c r="C7" s="212"/>
      <c r="D7" s="212"/>
      <c r="E7" s="212"/>
      <c r="F7" s="212"/>
      <c r="G7" s="212"/>
      <c r="H7" s="212"/>
      <c r="I7" s="1">
        <v>1</v>
      </c>
      <c r="J7" s="6">
        <v>26899927</v>
      </c>
      <c r="K7" s="6">
        <v>18916845</v>
      </c>
    </row>
    <row r="8" spans="1:11" ht="12.75" customHeight="1">
      <c r="A8" s="211" t="s">
        <v>224</v>
      </c>
      <c r="B8" s="212"/>
      <c r="C8" s="212"/>
      <c r="D8" s="212"/>
      <c r="E8" s="212"/>
      <c r="F8" s="212"/>
      <c r="G8" s="212"/>
      <c r="H8" s="212"/>
      <c r="I8" s="1">
        <v>2</v>
      </c>
      <c r="J8" s="6">
        <v>26075726</v>
      </c>
      <c r="K8" s="6">
        <v>25703437</v>
      </c>
    </row>
    <row r="9" spans="1:11" ht="12.75" customHeight="1">
      <c r="A9" s="211" t="s">
        <v>225</v>
      </c>
      <c r="B9" s="212"/>
      <c r="C9" s="212"/>
      <c r="D9" s="212"/>
      <c r="E9" s="212"/>
      <c r="F9" s="212"/>
      <c r="G9" s="212"/>
      <c r="H9" s="212"/>
      <c r="I9" s="1">
        <v>3</v>
      </c>
      <c r="J9" s="6">
        <v>0</v>
      </c>
      <c r="K9" s="6">
        <v>238368</v>
      </c>
    </row>
    <row r="10" spans="1:11" ht="12.75" customHeight="1">
      <c r="A10" s="211" t="s">
        <v>226</v>
      </c>
      <c r="B10" s="212"/>
      <c r="C10" s="212"/>
      <c r="D10" s="212"/>
      <c r="E10" s="212"/>
      <c r="F10" s="212"/>
      <c r="G10" s="212"/>
      <c r="H10" s="212"/>
      <c r="I10" s="1">
        <v>4</v>
      </c>
      <c r="J10" s="6">
        <v>0</v>
      </c>
      <c r="K10" s="6">
        <v>3481505</v>
      </c>
    </row>
    <row r="11" spans="1:11" ht="12.75" customHeight="1">
      <c r="A11" s="211" t="s">
        <v>227</v>
      </c>
      <c r="B11" s="212"/>
      <c r="C11" s="212"/>
      <c r="D11" s="212"/>
      <c r="E11" s="212"/>
      <c r="F11" s="212"/>
      <c r="G11" s="212"/>
      <c r="H11" s="212"/>
      <c r="I11" s="1">
        <v>5</v>
      </c>
      <c r="J11" s="6">
        <v>0</v>
      </c>
      <c r="K11" s="6">
        <v>3018870</v>
      </c>
    </row>
    <row r="12" spans="1:11" ht="12.75" customHeight="1">
      <c r="A12" s="211" t="s">
        <v>228</v>
      </c>
      <c r="B12" s="212"/>
      <c r="C12" s="212"/>
      <c r="D12" s="212"/>
      <c r="E12" s="212"/>
      <c r="F12" s="212"/>
      <c r="G12" s="212"/>
      <c r="H12" s="212"/>
      <c r="I12" s="1">
        <v>6</v>
      </c>
      <c r="J12" s="6">
        <v>1421846</v>
      </c>
      <c r="K12" s="6">
        <v>0</v>
      </c>
    </row>
    <row r="13" spans="1:11" ht="12.75" customHeight="1">
      <c r="A13" s="214" t="s">
        <v>229</v>
      </c>
      <c r="B13" s="215"/>
      <c r="C13" s="215"/>
      <c r="D13" s="215"/>
      <c r="E13" s="215"/>
      <c r="F13" s="215"/>
      <c r="G13" s="215"/>
      <c r="H13" s="215"/>
      <c r="I13" s="1">
        <v>7</v>
      </c>
      <c r="J13" s="120">
        <f>SUM(J7:J12)</f>
        <v>54397499</v>
      </c>
      <c r="K13" s="47">
        <f>SUM(K7:K12)</f>
        <v>51359025</v>
      </c>
    </row>
    <row r="14" spans="1:11" ht="12.75" customHeight="1">
      <c r="A14" s="211" t="s">
        <v>230</v>
      </c>
      <c r="B14" s="212"/>
      <c r="C14" s="212"/>
      <c r="D14" s="212"/>
      <c r="E14" s="212"/>
      <c r="F14" s="212"/>
      <c r="G14" s="212"/>
      <c r="H14" s="212"/>
      <c r="I14" s="1">
        <v>8</v>
      </c>
      <c r="J14" s="6">
        <v>12850856</v>
      </c>
      <c r="K14" s="6">
        <v>0</v>
      </c>
    </row>
    <row r="15" spans="1:11" ht="12.75" customHeight="1">
      <c r="A15" s="211" t="s">
        <v>231</v>
      </c>
      <c r="B15" s="212"/>
      <c r="C15" s="212"/>
      <c r="D15" s="212"/>
      <c r="E15" s="212"/>
      <c r="F15" s="212"/>
      <c r="G15" s="212"/>
      <c r="H15" s="212"/>
      <c r="I15" s="1">
        <v>9</v>
      </c>
      <c r="J15" s="6">
        <v>1434698</v>
      </c>
      <c r="K15" s="6">
        <v>0</v>
      </c>
    </row>
    <row r="16" spans="1:11" ht="12.75" customHeight="1">
      <c r="A16" s="211" t="s">
        <v>232</v>
      </c>
      <c r="B16" s="212"/>
      <c r="C16" s="212"/>
      <c r="D16" s="212"/>
      <c r="E16" s="212"/>
      <c r="F16" s="212"/>
      <c r="G16" s="212"/>
      <c r="H16" s="212"/>
      <c r="I16" s="1">
        <v>10</v>
      </c>
      <c r="J16" s="6">
        <v>1670405</v>
      </c>
      <c r="K16" s="6">
        <v>0</v>
      </c>
    </row>
    <row r="17" spans="1:11" ht="12.75" customHeight="1">
      <c r="A17" s="211" t="s">
        <v>233</v>
      </c>
      <c r="B17" s="212"/>
      <c r="C17" s="212"/>
      <c r="D17" s="212"/>
      <c r="E17" s="212"/>
      <c r="F17" s="212"/>
      <c r="G17" s="212"/>
      <c r="H17" s="212"/>
      <c r="I17" s="1">
        <v>11</v>
      </c>
      <c r="J17" s="6">
        <v>1842186</v>
      </c>
      <c r="K17" s="6">
        <v>4704464</v>
      </c>
    </row>
    <row r="18" spans="1:11" ht="12.75" customHeight="1">
      <c r="A18" s="214" t="s">
        <v>234</v>
      </c>
      <c r="B18" s="215"/>
      <c r="C18" s="215"/>
      <c r="D18" s="215"/>
      <c r="E18" s="215"/>
      <c r="F18" s="215"/>
      <c r="G18" s="215"/>
      <c r="H18" s="215"/>
      <c r="I18" s="1">
        <v>12</v>
      </c>
      <c r="J18" s="120">
        <f>SUM(J14:J17)</f>
        <v>17798145</v>
      </c>
      <c r="K18" s="47">
        <f>SUM(K14:K17)</f>
        <v>4704464</v>
      </c>
    </row>
    <row r="19" spans="1:11" ht="12.75" customHeight="1">
      <c r="A19" s="214" t="s">
        <v>235</v>
      </c>
      <c r="B19" s="215"/>
      <c r="C19" s="215"/>
      <c r="D19" s="215"/>
      <c r="E19" s="215"/>
      <c r="F19" s="215"/>
      <c r="G19" s="215"/>
      <c r="H19" s="215"/>
      <c r="I19" s="1">
        <v>13</v>
      </c>
      <c r="J19" s="120">
        <f>IF(J13&gt;J18,J13-J18,0)</f>
        <v>36599354</v>
      </c>
      <c r="K19" s="47">
        <f>IF(K13&gt;K18,K13-K18,0)</f>
        <v>46654561</v>
      </c>
    </row>
    <row r="20" spans="1:11" ht="12.75" customHeight="1">
      <c r="A20" s="214" t="s">
        <v>236</v>
      </c>
      <c r="B20" s="215"/>
      <c r="C20" s="215"/>
      <c r="D20" s="215"/>
      <c r="E20" s="215"/>
      <c r="F20" s="215"/>
      <c r="G20" s="215"/>
      <c r="H20" s="215"/>
      <c r="I20" s="1">
        <v>14</v>
      </c>
      <c r="J20" s="120">
        <f>IF(J18&gt;J13,J18-J13,0)</f>
        <v>0</v>
      </c>
      <c r="K20" s="47">
        <f>IF(K18&gt;K13,K18-K13,0)</f>
        <v>0</v>
      </c>
    </row>
    <row r="21" spans="1:11" ht="12.75">
      <c r="A21" s="203" t="s">
        <v>237</v>
      </c>
      <c r="B21" s="204"/>
      <c r="C21" s="204"/>
      <c r="D21" s="204"/>
      <c r="E21" s="204"/>
      <c r="F21" s="204"/>
      <c r="G21" s="204"/>
      <c r="H21" s="204"/>
      <c r="I21" s="260"/>
      <c r="J21" s="260"/>
      <c r="K21" s="261"/>
    </row>
    <row r="22" spans="1:11" ht="12.75" customHeight="1">
      <c r="A22" s="211" t="s">
        <v>238</v>
      </c>
      <c r="B22" s="212"/>
      <c r="C22" s="212"/>
      <c r="D22" s="212"/>
      <c r="E22" s="212"/>
      <c r="F22" s="212"/>
      <c r="G22" s="212"/>
      <c r="H22" s="212"/>
      <c r="I22" s="1">
        <v>15</v>
      </c>
      <c r="J22" s="6">
        <v>0</v>
      </c>
      <c r="K22" s="6">
        <v>0</v>
      </c>
    </row>
    <row r="23" spans="1:11" ht="12.75" customHeight="1">
      <c r="A23" s="211" t="s">
        <v>239</v>
      </c>
      <c r="B23" s="212"/>
      <c r="C23" s="212"/>
      <c r="D23" s="212"/>
      <c r="E23" s="212"/>
      <c r="F23" s="212"/>
      <c r="G23" s="212"/>
      <c r="H23" s="212"/>
      <c r="I23" s="1">
        <v>16</v>
      </c>
      <c r="J23" s="6">
        <v>0</v>
      </c>
      <c r="K23" s="6">
        <v>0</v>
      </c>
    </row>
    <row r="24" spans="1:11" ht="12.75" customHeight="1">
      <c r="A24" s="211" t="s">
        <v>240</v>
      </c>
      <c r="B24" s="212"/>
      <c r="C24" s="212"/>
      <c r="D24" s="212"/>
      <c r="E24" s="212"/>
      <c r="F24" s="212"/>
      <c r="G24" s="212"/>
      <c r="H24" s="212"/>
      <c r="I24" s="1">
        <v>17</v>
      </c>
      <c r="J24" s="6">
        <v>0</v>
      </c>
      <c r="K24" s="6">
        <v>0</v>
      </c>
    </row>
    <row r="25" spans="1:11" ht="12.75" customHeight="1">
      <c r="A25" s="211" t="s">
        <v>241</v>
      </c>
      <c r="B25" s="212"/>
      <c r="C25" s="212"/>
      <c r="D25" s="212"/>
      <c r="E25" s="212"/>
      <c r="F25" s="212"/>
      <c r="G25" s="212"/>
      <c r="H25" s="212"/>
      <c r="I25" s="1">
        <v>18</v>
      </c>
      <c r="J25" s="6">
        <v>0</v>
      </c>
      <c r="K25" s="6">
        <v>0</v>
      </c>
    </row>
    <row r="26" spans="1:11" ht="12.75" customHeight="1">
      <c r="A26" s="211" t="s">
        <v>242</v>
      </c>
      <c r="B26" s="212"/>
      <c r="C26" s="212"/>
      <c r="D26" s="212"/>
      <c r="E26" s="212"/>
      <c r="F26" s="212"/>
      <c r="G26" s="212"/>
      <c r="H26" s="212"/>
      <c r="I26" s="1">
        <v>19</v>
      </c>
      <c r="J26" s="6">
        <v>0</v>
      </c>
      <c r="K26" s="6">
        <v>0</v>
      </c>
    </row>
    <row r="27" spans="1:11" ht="12.75" customHeight="1">
      <c r="A27" s="214" t="s">
        <v>243</v>
      </c>
      <c r="B27" s="215"/>
      <c r="C27" s="215"/>
      <c r="D27" s="215"/>
      <c r="E27" s="215"/>
      <c r="F27" s="215"/>
      <c r="G27" s="215"/>
      <c r="H27" s="215"/>
      <c r="I27" s="1">
        <v>20</v>
      </c>
      <c r="J27" s="120">
        <f>SUM(J22:J26)</f>
        <v>0</v>
      </c>
      <c r="K27" s="47">
        <f>SUM(K22:K26)</f>
        <v>0</v>
      </c>
    </row>
    <row r="28" spans="1:11" ht="12.75" customHeight="1">
      <c r="A28" s="211" t="s">
        <v>244</v>
      </c>
      <c r="B28" s="212"/>
      <c r="C28" s="212"/>
      <c r="D28" s="212"/>
      <c r="E28" s="212"/>
      <c r="F28" s="212"/>
      <c r="G28" s="212"/>
      <c r="H28" s="212"/>
      <c r="I28" s="1">
        <v>21</v>
      </c>
      <c r="J28" s="6">
        <v>2900838</v>
      </c>
      <c r="K28" s="6">
        <v>4123504</v>
      </c>
    </row>
    <row r="29" spans="1:11" ht="12.75" customHeight="1">
      <c r="A29" s="211" t="s">
        <v>245</v>
      </c>
      <c r="B29" s="212"/>
      <c r="C29" s="212"/>
      <c r="D29" s="212"/>
      <c r="E29" s="212"/>
      <c r="F29" s="212"/>
      <c r="G29" s="212"/>
      <c r="H29" s="212"/>
      <c r="I29" s="1">
        <v>22</v>
      </c>
      <c r="J29" s="6">
        <v>0</v>
      </c>
      <c r="K29" s="6">
        <v>0</v>
      </c>
    </row>
    <row r="30" spans="1:11" ht="12.75" customHeight="1">
      <c r="A30" s="211" t="s">
        <v>246</v>
      </c>
      <c r="B30" s="212"/>
      <c r="C30" s="212"/>
      <c r="D30" s="212"/>
      <c r="E30" s="212"/>
      <c r="F30" s="212"/>
      <c r="G30" s="212"/>
      <c r="H30" s="212"/>
      <c r="I30" s="1">
        <v>23</v>
      </c>
      <c r="J30" s="6">
        <v>0</v>
      </c>
      <c r="K30" s="6">
        <v>0</v>
      </c>
    </row>
    <row r="31" spans="1:11" ht="12.75" customHeight="1">
      <c r="A31" s="214" t="s">
        <v>247</v>
      </c>
      <c r="B31" s="215"/>
      <c r="C31" s="215"/>
      <c r="D31" s="215"/>
      <c r="E31" s="215"/>
      <c r="F31" s="215"/>
      <c r="G31" s="215"/>
      <c r="H31" s="215"/>
      <c r="I31" s="1">
        <v>24</v>
      </c>
      <c r="J31" s="47">
        <f>SUM(J28:J30)</f>
        <v>2900838</v>
      </c>
      <c r="K31" s="47">
        <f>SUM(K28:K30)</f>
        <v>4123504</v>
      </c>
    </row>
    <row r="32" spans="1:11" ht="12.75" customHeight="1">
      <c r="A32" s="214" t="s">
        <v>248</v>
      </c>
      <c r="B32" s="215"/>
      <c r="C32" s="215"/>
      <c r="D32" s="215"/>
      <c r="E32" s="215"/>
      <c r="F32" s="215"/>
      <c r="G32" s="215"/>
      <c r="H32" s="215"/>
      <c r="I32" s="1">
        <v>25</v>
      </c>
      <c r="J32" s="120">
        <f>IF(J27&gt;J31,J27-J31,0)</f>
        <v>0</v>
      </c>
      <c r="K32" s="47">
        <f>IF(K27&gt;K31,K27-K31,0)</f>
        <v>0</v>
      </c>
    </row>
    <row r="33" spans="1:11" ht="12.75" customHeight="1">
      <c r="A33" s="214" t="s">
        <v>249</v>
      </c>
      <c r="B33" s="215"/>
      <c r="C33" s="215"/>
      <c r="D33" s="215"/>
      <c r="E33" s="215"/>
      <c r="F33" s="215"/>
      <c r="G33" s="215"/>
      <c r="H33" s="215"/>
      <c r="I33" s="1">
        <v>26</v>
      </c>
      <c r="J33" s="120">
        <f>IF(J31&gt;J27,J31-J27,0)</f>
        <v>2900838</v>
      </c>
      <c r="K33" s="47">
        <f>IF(K31&gt;K27,K31-K27,0)</f>
        <v>4123504</v>
      </c>
    </row>
    <row r="34" spans="1:11" ht="12.75">
      <c r="A34" s="203" t="s">
        <v>250</v>
      </c>
      <c r="B34" s="204"/>
      <c r="C34" s="204"/>
      <c r="D34" s="204"/>
      <c r="E34" s="204"/>
      <c r="F34" s="204"/>
      <c r="G34" s="204"/>
      <c r="H34" s="204"/>
      <c r="I34" s="260"/>
      <c r="J34" s="260"/>
      <c r="K34" s="261"/>
    </row>
    <row r="35" spans="1:11" ht="12.75" customHeight="1">
      <c r="A35" s="211" t="s">
        <v>251</v>
      </c>
      <c r="B35" s="212"/>
      <c r="C35" s="212"/>
      <c r="D35" s="212"/>
      <c r="E35" s="212"/>
      <c r="F35" s="212"/>
      <c r="G35" s="212"/>
      <c r="H35" s="212"/>
      <c r="I35" s="1">
        <v>27</v>
      </c>
      <c r="J35" s="6">
        <v>0</v>
      </c>
      <c r="K35" s="6">
        <v>0</v>
      </c>
    </row>
    <row r="36" spans="1:11" ht="12.75" customHeight="1">
      <c r="A36" s="211" t="s">
        <v>252</v>
      </c>
      <c r="B36" s="212"/>
      <c r="C36" s="212"/>
      <c r="D36" s="212"/>
      <c r="E36" s="212"/>
      <c r="F36" s="212"/>
      <c r="G36" s="212"/>
      <c r="H36" s="212"/>
      <c r="I36" s="1">
        <v>28</v>
      </c>
      <c r="J36" s="6">
        <v>199809584</v>
      </c>
      <c r="K36" s="6">
        <v>25960900</v>
      </c>
    </row>
    <row r="37" spans="1:11" ht="12.75" customHeight="1">
      <c r="A37" s="211" t="s">
        <v>253</v>
      </c>
      <c r="B37" s="212"/>
      <c r="C37" s="212"/>
      <c r="D37" s="212"/>
      <c r="E37" s="212"/>
      <c r="F37" s="212"/>
      <c r="G37" s="212"/>
      <c r="H37" s="212"/>
      <c r="I37" s="1">
        <v>29</v>
      </c>
      <c r="J37" s="6">
        <v>0</v>
      </c>
      <c r="K37" s="6">
        <v>0</v>
      </c>
    </row>
    <row r="38" spans="1:11" ht="12.75" customHeight="1">
      <c r="A38" s="214" t="s">
        <v>254</v>
      </c>
      <c r="B38" s="215"/>
      <c r="C38" s="215"/>
      <c r="D38" s="215"/>
      <c r="E38" s="215"/>
      <c r="F38" s="215"/>
      <c r="G38" s="215"/>
      <c r="H38" s="215"/>
      <c r="I38" s="1">
        <v>30</v>
      </c>
      <c r="J38" s="120">
        <f>SUM(J35:J37)</f>
        <v>199809584</v>
      </c>
      <c r="K38" s="47">
        <f>SUM(K36:K37)</f>
        <v>25960900</v>
      </c>
    </row>
    <row r="39" spans="1:11" ht="12.75" customHeight="1">
      <c r="A39" s="211" t="s">
        <v>255</v>
      </c>
      <c r="B39" s="212"/>
      <c r="C39" s="212"/>
      <c r="D39" s="212"/>
      <c r="E39" s="212"/>
      <c r="F39" s="212"/>
      <c r="G39" s="212"/>
      <c r="H39" s="212"/>
      <c r="I39" s="1">
        <v>31</v>
      </c>
      <c r="J39" s="6">
        <v>228945722</v>
      </c>
      <c r="K39" s="6">
        <v>30444505</v>
      </c>
    </row>
    <row r="40" spans="1:11" ht="12.75" customHeight="1">
      <c r="A40" s="211" t="s">
        <v>256</v>
      </c>
      <c r="B40" s="212"/>
      <c r="C40" s="212"/>
      <c r="D40" s="212"/>
      <c r="E40" s="212"/>
      <c r="F40" s="212"/>
      <c r="G40" s="212"/>
      <c r="H40" s="212"/>
      <c r="I40" s="1">
        <v>32</v>
      </c>
      <c r="J40" s="6">
        <v>0</v>
      </c>
      <c r="K40" s="6">
        <v>0</v>
      </c>
    </row>
    <row r="41" spans="1:11" ht="12.75" customHeight="1">
      <c r="A41" s="211" t="s">
        <v>257</v>
      </c>
      <c r="B41" s="212"/>
      <c r="C41" s="212"/>
      <c r="D41" s="212"/>
      <c r="E41" s="212"/>
      <c r="F41" s="212"/>
      <c r="G41" s="212"/>
      <c r="H41" s="212"/>
      <c r="I41" s="1">
        <v>33</v>
      </c>
      <c r="J41" s="6">
        <v>0</v>
      </c>
      <c r="K41" s="6">
        <v>0</v>
      </c>
    </row>
    <row r="42" spans="1:11" ht="12.75" customHeight="1">
      <c r="A42" s="211" t="s">
        <v>258</v>
      </c>
      <c r="B42" s="212"/>
      <c r="C42" s="212"/>
      <c r="D42" s="212"/>
      <c r="E42" s="212"/>
      <c r="F42" s="212"/>
      <c r="G42" s="212"/>
      <c r="H42" s="212"/>
      <c r="I42" s="1">
        <v>34</v>
      </c>
      <c r="J42" s="6">
        <v>0</v>
      </c>
      <c r="K42" s="6">
        <v>0</v>
      </c>
    </row>
    <row r="43" spans="1:11" ht="12.75" customHeight="1">
      <c r="A43" s="211" t="s">
        <v>259</v>
      </c>
      <c r="B43" s="212"/>
      <c r="C43" s="212"/>
      <c r="D43" s="212"/>
      <c r="E43" s="212"/>
      <c r="F43" s="212"/>
      <c r="G43" s="212"/>
      <c r="H43" s="212"/>
      <c r="I43" s="1">
        <v>35</v>
      </c>
      <c r="J43" s="6">
        <v>0</v>
      </c>
      <c r="K43" s="6">
        <v>0</v>
      </c>
    </row>
    <row r="44" spans="1:11" ht="12.75" customHeight="1">
      <c r="A44" s="214" t="s">
        <v>260</v>
      </c>
      <c r="B44" s="215"/>
      <c r="C44" s="215"/>
      <c r="D44" s="215"/>
      <c r="E44" s="215"/>
      <c r="F44" s="215"/>
      <c r="G44" s="215"/>
      <c r="H44" s="215"/>
      <c r="I44" s="1">
        <v>36</v>
      </c>
      <c r="J44" s="120">
        <f>SUM(J39:J43)</f>
        <v>228945722</v>
      </c>
      <c r="K44" s="47">
        <f>SUM(K39:K43)</f>
        <v>30444505</v>
      </c>
    </row>
    <row r="45" spans="1:11" ht="12.75" customHeight="1">
      <c r="A45" s="214" t="s">
        <v>261</v>
      </c>
      <c r="B45" s="215"/>
      <c r="C45" s="215"/>
      <c r="D45" s="215"/>
      <c r="E45" s="215"/>
      <c r="F45" s="215"/>
      <c r="G45" s="215"/>
      <c r="H45" s="215"/>
      <c r="I45" s="1">
        <v>37</v>
      </c>
      <c r="J45" s="120">
        <f>IF(J38&gt;J44,J38-J44,0)</f>
        <v>0</v>
      </c>
      <c r="K45" s="47">
        <f>IF(K38&gt;K44,K38-K44,0)</f>
        <v>0</v>
      </c>
    </row>
    <row r="46" spans="1:11" ht="12.75" customHeight="1">
      <c r="A46" s="214" t="s">
        <v>262</v>
      </c>
      <c r="B46" s="215"/>
      <c r="C46" s="215"/>
      <c r="D46" s="215"/>
      <c r="E46" s="215"/>
      <c r="F46" s="215"/>
      <c r="G46" s="215"/>
      <c r="H46" s="215"/>
      <c r="I46" s="1">
        <v>38</v>
      </c>
      <c r="J46" s="120">
        <f>IF(J44&gt;J38,J44-J38,0)</f>
        <v>29136138</v>
      </c>
      <c r="K46" s="47">
        <f>IF(K44&gt;K38,K44-K38,0)</f>
        <v>4483605</v>
      </c>
    </row>
    <row r="47" spans="1:11" ht="12.75" customHeight="1">
      <c r="A47" s="211" t="s">
        <v>263</v>
      </c>
      <c r="B47" s="212"/>
      <c r="C47" s="212"/>
      <c r="D47" s="212"/>
      <c r="E47" s="212"/>
      <c r="F47" s="212"/>
      <c r="G47" s="212"/>
      <c r="H47" s="212"/>
      <c r="I47" s="1">
        <v>39</v>
      </c>
      <c r="J47" s="120">
        <f>IF(J19-J20+J32-J33+J45-J46&gt;0,J19-J20+J32-J33+J45-J46,0)</f>
        <v>4562378</v>
      </c>
      <c r="K47" s="47">
        <f>IF(K19-K20+K32-K33+K45-K46&gt;0,K19-K20+K32-K33+K45-K46,0)</f>
        <v>38047452</v>
      </c>
    </row>
    <row r="48" spans="1:11" ht="12.75" customHeight="1">
      <c r="A48" s="211" t="s">
        <v>264</v>
      </c>
      <c r="B48" s="212"/>
      <c r="C48" s="212"/>
      <c r="D48" s="212"/>
      <c r="E48" s="212"/>
      <c r="F48" s="212"/>
      <c r="G48" s="212"/>
      <c r="H48" s="212"/>
      <c r="I48" s="1">
        <v>40</v>
      </c>
      <c r="J48" s="120">
        <f>IF(J20-J19+J33-J32+J46-J45&gt;0,J20-J19+J33-J32+J46-J45,0)</f>
        <v>0</v>
      </c>
      <c r="K48" s="47">
        <f>IF(K20-K19+K33-K32+K46-K45&gt;0,K20-K19+K33-K32+K46-K45,0)</f>
        <v>0</v>
      </c>
    </row>
    <row r="49" spans="1:11" ht="12.75" customHeight="1">
      <c r="A49" s="211" t="s">
        <v>265</v>
      </c>
      <c r="B49" s="212"/>
      <c r="C49" s="212"/>
      <c r="D49" s="212"/>
      <c r="E49" s="212"/>
      <c r="F49" s="212"/>
      <c r="G49" s="212"/>
      <c r="H49" s="212"/>
      <c r="I49" s="1">
        <v>41</v>
      </c>
      <c r="J49" s="6">
        <v>71465019</v>
      </c>
      <c r="K49" s="6">
        <v>43914572</v>
      </c>
    </row>
    <row r="50" spans="1:11" ht="12.75" customHeight="1">
      <c r="A50" s="211" t="s">
        <v>266</v>
      </c>
      <c r="B50" s="212"/>
      <c r="C50" s="212"/>
      <c r="D50" s="212"/>
      <c r="E50" s="212"/>
      <c r="F50" s="212"/>
      <c r="G50" s="212"/>
      <c r="H50" s="212"/>
      <c r="I50" s="1">
        <v>42</v>
      </c>
      <c r="J50" s="6">
        <v>4562378</v>
      </c>
      <c r="K50" s="6">
        <v>38047452</v>
      </c>
    </row>
    <row r="51" spans="1:11" ht="12.75" customHeight="1">
      <c r="A51" s="211" t="s">
        <v>267</v>
      </c>
      <c r="B51" s="212"/>
      <c r="C51" s="212"/>
      <c r="D51" s="212"/>
      <c r="E51" s="212"/>
      <c r="F51" s="212"/>
      <c r="G51" s="212"/>
      <c r="H51" s="212"/>
      <c r="I51" s="1">
        <v>43</v>
      </c>
      <c r="J51" s="122">
        <v>0</v>
      </c>
      <c r="K51" s="6">
        <v>0</v>
      </c>
    </row>
    <row r="52" spans="1:11" ht="12.75" customHeight="1">
      <c r="A52" s="193" t="s">
        <v>268</v>
      </c>
      <c r="B52" s="194"/>
      <c r="C52" s="194"/>
      <c r="D52" s="194"/>
      <c r="E52" s="194"/>
      <c r="F52" s="194"/>
      <c r="G52" s="194"/>
      <c r="H52" s="194"/>
      <c r="I52" s="4">
        <v>44</v>
      </c>
      <c r="J52" s="121">
        <f>J49+J50-J51</f>
        <v>76027397</v>
      </c>
      <c r="K52" s="55">
        <f>K49+K50-K51</f>
        <v>81962024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22:K26 J7:K12 J28:K30 J14:K17 J49:K51 J39:K43 J35:J37 K36 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27:K27 J18:K20 J13:K13 J52:K52 J44:K48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4" sqref="J4:K4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1" width="10.8515625" style="63" bestFit="1" customWidth="1"/>
    <col min="12" max="16384" width="9.140625" style="63" customWidth="1"/>
  </cols>
  <sheetData>
    <row r="1" spans="1:12" ht="12.75">
      <c r="A1" s="284" t="s">
        <v>269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62"/>
    </row>
    <row r="2" spans="1:12" ht="15.75">
      <c r="A2" s="37"/>
      <c r="B2" s="61"/>
      <c r="C2" s="271" t="s">
        <v>270</v>
      </c>
      <c r="D2" s="271"/>
      <c r="E2" s="64">
        <v>42736</v>
      </c>
      <c r="F2" s="38" t="s">
        <v>33</v>
      </c>
      <c r="G2" s="272">
        <v>42916</v>
      </c>
      <c r="H2" s="273"/>
      <c r="I2" s="61"/>
      <c r="J2" s="61"/>
      <c r="K2" s="61"/>
      <c r="L2" s="65"/>
    </row>
    <row r="3" spans="1:11" ht="22.5">
      <c r="A3" s="274" t="s">
        <v>44</v>
      </c>
      <c r="B3" s="274"/>
      <c r="C3" s="274"/>
      <c r="D3" s="274"/>
      <c r="E3" s="274"/>
      <c r="F3" s="274"/>
      <c r="G3" s="274"/>
      <c r="H3" s="274"/>
      <c r="I3" s="67" t="s">
        <v>271</v>
      </c>
      <c r="J3" s="68" t="s">
        <v>149</v>
      </c>
      <c r="K3" s="68" t="s">
        <v>150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70">
        <v>2</v>
      </c>
      <c r="J4" s="69" t="s">
        <v>4</v>
      </c>
      <c r="K4" s="69" t="s">
        <v>5</v>
      </c>
    </row>
    <row r="5" spans="1:11" ht="12.75" customHeight="1">
      <c r="A5" s="269" t="s">
        <v>272</v>
      </c>
      <c r="B5" s="270"/>
      <c r="C5" s="270"/>
      <c r="D5" s="270"/>
      <c r="E5" s="270"/>
      <c r="F5" s="270"/>
      <c r="G5" s="270"/>
      <c r="H5" s="270"/>
      <c r="I5" s="39">
        <v>1</v>
      </c>
      <c r="J5" s="5">
        <v>436667250</v>
      </c>
      <c r="K5" s="5">
        <v>436667250</v>
      </c>
    </row>
    <row r="6" spans="1:11" ht="12.75" customHeight="1">
      <c r="A6" s="269" t="s">
        <v>273</v>
      </c>
      <c r="B6" s="270"/>
      <c r="C6" s="270"/>
      <c r="D6" s="270"/>
      <c r="E6" s="270"/>
      <c r="F6" s="270"/>
      <c r="G6" s="270"/>
      <c r="H6" s="270"/>
      <c r="I6" s="39">
        <v>2</v>
      </c>
      <c r="J6" s="6">
        <v>68425976</v>
      </c>
      <c r="K6" s="6">
        <v>68425976</v>
      </c>
    </row>
    <row r="7" spans="1:11" ht="12.75" customHeight="1">
      <c r="A7" s="269" t="s">
        <v>274</v>
      </c>
      <c r="B7" s="270"/>
      <c r="C7" s="270"/>
      <c r="D7" s="270"/>
      <c r="E7" s="270"/>
      <c r="F7" s="270"/>
      <c r="G7" s="270"/>
      <c r="H7" s="270"/>
      <c r="I7" s="39">
        <v>3</v>
      </c>
      <c r="J7" s="6">
        <v>55000000</v>
      </c>
      <c r="K7" s="6">
        <v>55000000</v>
      </c>
    </row>
    <row r="8" spans="1:11" ht="12.75" customHeight="1">
      <c r="A8" s="269" t="s">
        <v>275</v>
      </c>
      <c r="B8" s="270"/>
      <c r="C8" s="270"/>
      <c r="D8" s="270"/>
      <c r="E8" s="270"/>
      <c r="F8" s="270"/>
      <c r="G8" s="270"/>
      <c r="H8" s="270"/>
      <c r="I8" s="39">
        <v>4</v>
      </c>
      <c r="J8" s="6">
        <v>10967347</v>
      </c>
      <c r="K8" s="6">
        <v>51575169</v>
      </c>
    </row>
    <row r="9" spans="1:11" ht="12.75" customHeight="1">
      <c r="A9" s="211" t="s">
        <v>299</v>
      </c>
      <c r="B9" s="270"/>
      <c r="C9" s="270"/>
      <c r="D9" s="270"/>
      <c r="E9" s="270"/>
      <c r="F9" s="270"/>
      <c r="G9" s="270"/>
      <c r="H9" s="270"/>
      <c r="I9" s="39">
        <v>5</v>
      </c>
      <c r="J9" s="6">
        <v>26899927</v>
      </c>
      <c r="K9" s="6">
        <v>18916845</v>
      </c>
    </row>
    <row r="10" spans="1:11" ht="12.75" customHeight="1">
      <c r="A10" s="269" t="s">
        <v>276</v>
      </c>
      <c r="B10" s="270"/>
      <c r="C10" s="270"/>
      <c r="D10" s="270"/>
      <c r="E10" s="270"/>
      <c r="F10" s="270"/>
      <c r="G10" s="270"/>
      <c r="H10" s="270"/>
      <c r="I10" s="39">
        <v>6</v>
      </c>
      <c r="J10" s="6">
        <v>0</v>
      </c>
      <c r="K10" s="6">
        <v>0</v>
      </c>
    </row>
    <row r="11" spans="1:11" ht="12.75" customHeight="1">
      <c r="A11" s="269" t="s">
        <v>277</v>
      </c>
      <c r="B11" s="270"/>
      <c r="C11" s="270"/>
      <c r="D11" s="270"/>
      <c r="E11" s="270"/>
      <c r="F11" s="270"/>
      <c r="G11" s="270"/>
      <c r="H11" s="270"/>
      <c r="I11" s="39">
        <v>7</v>
      </c>
      <c r="J11" s="6">
        <v>0</v>
      </c>
      <c r="K11" s="6">
        <v>0</v>
      </c>
    </row>
    <row r="12" spans="1:11" ht="12.75" customHeight="1">
      <c r="A12" s="269" t="s">
        <v>278</v>
      </c>
      <c r="B12" s="270"/>
      <c r="C12" s="270"/>
      <c r="D12" s="270"/>
      <c r="E12" s="270"/>
      <c r="F12" s="270"/>
      <c r="G12" s="270"/>
      <c r="H12" s="270"/>
      <c r="I12" s="39">
        <v>8</v>
      </c>
      <c r="J12" s="6">
        <v>0</v>
      </c>
      <c r="K12" s="6">
        <v>0</v>
      </c>
    </row>
    <row r="13" spans="1:11" ht="12.75" customHeight="1">
      <c r="A13" s="269" t="s">
        <v>279</v>
      </c>
      <c r="B13" s="270"/>
      <c r="C13" s="270"/>
      <c r="D13" s="270"/>
      <c r="E13" s="270"/>
      <c r="F13" s="270"/>
      <c r="G13" s="270"/>
      <c r="H13" s="270"/>
      <c r="I13" s="39">
        <v>9</v>
      </c>
      <c r="J13" s="6">
        <v>0</v>
      </c>
      <c r="K13" s="6">
        <v>0</v>
      </c>
    </row>
    <row r="14" spans="1:11" ht="12.75" customHeight="1">
      <c r="A14" s="276" t="s">
        <v>280</v>
      </c>
      <c r="B14" s="277"/>
      <c r="C14" s="277"/>
      <c r="D14" s="277"/>
      <c r="E14" s="277"/>
      <c r="F14" s="277"/>
      <c r="G14" s="277"/>
      <c r="H14" s="277"/>
      <c r="I14" s="39">
        <v>10</v>
      </c>
      <c r="J14" s="47">
        <f>SUM(J5:J13)</f>
        <v>597960500</v>
      </c>
      <c r="K14" s="47">
        <f>SUM(K5:K13)</f>
        <v>630585240</v>
      </c>
    </row>
    <row r="15" spans="1:11" ht="12.75" customHeight="1">
      <c r="A15" s="269" t="s">
        <v>281</v>
      </c>
      <c r="B15" s="270"/>
      <c r="C15" s="270"/>
      <c r="D15" s="270"/>
      <c r="E15" s="270"/>
      <c r="F15" s="270"/>
      <c r="G15" s="270"/>
      <c r="H15" s="270"/>
      <c r="I15" s="39">
        <v>11</v>
      </c>
      <c r="J15" s="6">
        <v>22045554</v>
      </c>
      <c r="K15" s="6">
        <v>-8081787</v>
      </c>
    </row>
    <row r="16" spans="1:11" ht="12.75" customHeight="1">
      <c r="A16" s="269" t="s">
        <v>282</v>
      </c>
      <c r="B16" s="270"/>
      <c r="C16" s="270"/>
      <c r="D16" s="270"/>
      <c r="E16" s="270"/>
      <c r="F16" s="270"/>
      <c r="G16" s="270"/>
      <c r="H16" s="270"/>
      <c r="I16" s="39">
        <v>12</v>
      </c>
      <c r="J16" s="6">
        <v>0</v>
      </c>
      <c r="K16" s="6">
        <v>0</v>
      </c>
    </row>
    <row r="17" spans="1:11" ht="12.75" customHeight="1">
      <c r="A17" s="269" t="s">
        <v>283</v>
      </c>
      <c r="B17" s="270"/>
      <c r="C17" s="270"/>
      <c r="D17" s="270"/>
      <c r="E17" s="270"/>
      <c r="F17" s="270"/>
      <c r="G17" s="270"/>
      <c r="H17" s="270"/>
      <c r="I17" s="39">
        <v>13</v>
      </c>
      <c r="J17" s="6">
        <v>0</v>
      </c>
      <c r="K17" s="6">
        <v>0</v>
      </c>
    </row>
    <row r="18" spans="1:11" ht="12.75" customHeight="1">
      <c r="A18" s="269" t="s">
        <v>284</v>
      </c>
      <c r="B18" s="270"/>
      <c r="C18" s="270"/>
      <c r="D18" s="270"/>
      <c r="E18" s="270"/>
      <c r="F18" s="270"/>
      <c r="G18" s="270"/>
      <c r="H18" s="270"/>
      <c r="I18" s="39">
        <v>14</v>
      </c>
      <c r="J18" s="6">
        <v>0</v>
      </c>
      <c r="K18" s="6">
        <v>0</v>
      </c>
    </row>
    <row r="19" spans="1:11" ht="12.75" customHeight="1">
      <c r="A19" s="269" t="s">
        <v>285</v>
      </c>
      <c r="B19" s="270"/>
      <c r="C19" s="270"/>
      <c r="D19" s="270"/>
      <c r="E19" s="270"/>
      <c r="F19" s="270"/>
      <c r="G19" s="270"/>
      <c r="H19" s="270"/>
      <c r="I19" s="39">
        <v>15</v>
      </c>
      <c r="J19" s="6">
        <v>0</v>
      </c>
      <c r="K19" s="6">
        <v>0</v>
      </c>
    </row>
    <row r="20" spans="1:11" ht="12.75" customHeight="1">
      <c r="A20" s="269" t="s">
        <v>286</v>
      </c>
      <c r="B20" s="270"/>
      <c r="C20" s="270"/>
      <c r="D20" s="270"/>
      <c r="E20" s="270"/>
      <c r="F20" s="270"/>
      <c r="G20" s="270"/>
      <c r="H20" s="270"/>
      <c r="I20" s="39">
        <v>16</v>
      </c>
      <c r="J20" s="6">
        <v>0</v>
      </c>
      <c r="K20" s="6">
        <v>0</v>
      </c>
    </row>
    <row r="21" spans="1:11" ht="12.75" customHeight="1">
      <c r="A21" s="276" t="s">
        <v>287</v>
      </c>
      <c r="B21" s="277"/>
      <c r="C21" s="277"/>
      <c r="D21" s="277"/>
      <c r="E21" s="277"/>
      <c r="F21" s="277"/>
      <c r="G21" s="277"/>
      <c r="H21" s="277"/>
      <c r="I21" s="39">
        <v>17</v>
      </c>
      <c r="J21" s="55">
        <f>SUM(J15:J20)</f>
        <v>22045554</v>
      </c>
      <c r="K21" s="55">
        <f>SUM(K15:K20)</f>
        <v>-8081787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 customHeight="1">
      <c r="A23" s="278" t="s">
        <v>288</v>
      </c>
      <c r="B23" s="279"/>
      <c r="C23" s="279"/>
      <c r="D23" s="279"/>
      <c r="E23" s="279"/>
      <c r="F23" s="279"/>
      <c r="G23" s="279"/>
      <c r="H23" s="279"/>
      <c r="I23" s="41">
        <v>18</v>
      </c>
      <c r="J23" s="40"/>
      <c r="K23" s="40"/>
    </row>
    <row r="24" spans="1:11" ht="17.25" customHeight="1">
      <c r="A24" s="280" t="s">
        <v>289</v>
      </c>
      <c r="B24" s="281"/>
      <c r="C24" s="281"/>
      <c r="D24" s="281"/>
      <c r="E24" s="281"/>
      <c r="F24" s="281"/>
      <c r="G24" s="281"/>
      <c r="H24" s="281"/>
      <c r="I24" s="42">
        <v>19</v>
      </c>
      <c r="J24" s="66"/>
      <c r="K24" s="66"/>
    </row>
    <row r="25" spans="1:11" ht="30" customHeight="1">
      <c r="A25" s="282" t="s">
        <v>300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Stipe Arbanas</cp:lastModifiedBy>
  <cp:lastPrinted>2015-07-24T16:16:48Z</cp:lastPrinted>
  <dcterms:created xsi:type="dcterms:W3CDTF">2008-10-17T11:51:54Z</dcterms:created>
  <dcterms:modified xsi:type="dcterms:W3CDTF">2017-07-17T13:32:48Z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